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anna\Documents\bACKUP TEELTPLAN\"/>
    </mc:Choice>
  </mc:AlternateContent>
  <xr:revisionPtr revIDLastSave="0" documentId="13_ncr:1_{0A41147F-4F51-46EF-AD0B-ED512E3685DA}" xr6:coauthVersionLast="47" xr6:coauthVersionMax="47" xr10:uidLastSave="{00000000-0000-0000-0000-000000000000}"/>
  <bookViews>
    <workbookView xWindow="12" yWindow="12" windowWidth="23016" windowHeight="12216" tabRatio="650" xr2:uid="{00000000-000D-0000-FFFF-FFFF00000000}"/>
  </bookViews>
  <sheets>
    <sheet name="Teeltplan" sheetId="1" r:id="rId1"/>
    <sheet name="Legenda" sheetId="2" r:id="rId2"/>
  </sheets>
  <definedNames>
    <definedName name="_xlnm._FilterDatabase" localSheetId="0" hidden="1">Teeltplan!$A$3:$L$146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0" i="1" l="1"/>
  <c r="K139" i="1"/>
  <c r="K138" i="1"/>
  <c r="K137" i="1"/>
  <c r="K136" i="1"/>
  <c r="K135" i="1"/>
  <c r="K134" i="1"/>
  <c r="K133" i="1"/>
  <c r="K132" i="1"/>
  <c r="K131" i="1"/>
  <c r="K130" i="1"/>
  <c r="K129" i="1"/>
  <c r="K128" i="1"/>
  <c r="K127" i="1"/>
  <c r="K126" i="1"/>
  <c r="J126" i="1"/>
  <c r="K125" i="1"/>
  <c r="K124" i="1"/>
  <c r="K123" i="1"/>
  <c r="K122" i="1"/>
  <c r="J114" i="1"/>
  <c r="K121" i="1" l="1"/>
  <c r="K120" i="1"/>
  <c r="K119" i="1"/>
  <c r="K118" i="1"/>
  <c r="K117" i="1"/>
  <c r="K113" i="1"/>
  <c r="K112" i="1"/>
  <c r="K111" i="1"/>
  <c r="K110" i="1"/>
  <c r="K109" i="1"/>
  <c r="K108" i="1"/>
  <c r="K107" i="1"/>
  <c r="K106" i="1"/>
  <c r="K105" i="1"/>
  <c r="K104" i="1"/>
  <c r="K103" i="1"/>
  <c r="K102" i="1"/>
  <c r="K101" i="1"/>
  <c r="K100" i="1"/>
  <c r="K99" i="1"/>
  <c r="K98" i="1"/>
  <c r="K97" i="1"/>
  <c r="K96" i="1"/>
  <c r="K95" i="1"/>
  <c r="K94" i="1"/>
  <c r="K93" i="1"/>
  <c r="K92" i="1"/>
  <c r="K91" i="1"/>
  <c r="K84" i="1"/>
  <c r="K69" i="1"/>
  <c r="K68" i="1"/>
  <c r="K67" i="1"/>
  <c r="K66" i="1"/>
  <c r="K65" i="1"/>
  <c r="K64" i="1"/>
  <c r="K63" i="1"/>
  <c r="K62" i="1"/>
  <c r="K59" i="1"/>
  <c r="K58" i="1"/>
  <c r="K57" i="1"/>
  <c r="J35" i="1"/>
  <c r="K35" i="1"/>
  <c r="K52" i="1"/>
  <c r="K51" i="1"/>
  <c r="K50" i="1"/>
  <c r="K49" i="1"/>
  <c r="K48" i="1"/>
  <c r="K47" i="1"/>
  <c r="K46" i="1"/>
  <c r="K45" i="1"/>
  <c r="K44" i="1"/>
  <c r="K43" i="1"/>
  <c r="K40" i="1"/>
  <c r="K39" i="1"/>
  <c r="K38" i="1"/>
  <c r="K37" i="1"/>
  <c r="K36" i="1"/>
  <c r="K34" i="1"/>
  <c r="K33" i="1"/>
  <c r="K32" i="1"/>
  <c r="K31" i="1"/>
  <c r="K30" i="1"/>
  <c r="K27" i="1"/>
  <c r="K22" i="1"/>
  <c r="K21" i="1"/>
  <c r="K17" i="1"/>
  <c r="K16" i="1"/>
  <c r="K15" i="1"/>
  <c r="K14" i="1"/>
  <c r="K13" i="1"/>
  <c r="K11" i="1"/>
  <c r="K10" i="1"/>
  <c r="K9" i="1"/>
  <c r="K8" i="1"/>
  <c r="J66" i="1"/>
  <c r="J64" i="1"/>
  <c r="I149" i="1"/>
  <c r="J34" i="1"/>
  <c r="J60" i="1" l="1"/>
  <c r="K60" i="1" s="1"/>
  <c r="J41" i="1"/>
  <c r="K41" i="1" s="1"/>
  <c r="J61" i="1"/>
  <c r="J54" i="1"/>
  <c r="J62" i="1"/>
  <c r="J144" i="1"/>
  <c r="F2" i="1"/>
  <c r="D9" i="1" l="1"/>
  <c r="D8" i="1"/>
  <c r="J6" i="1"/>
  <c r="J5" i="1"/>
  <c r="D144"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2" i="1"/>
  <c r="D110" i="1"/>
  <c r="D108" i="1"/>
  <c r="D113" i="1"/>
  <c r="D111" i="1"/>
  <c r="D109" i="1"/>
  <c r="D107" i="1"/>
  <c r="D106" i="1"/>
  <c r="D105" i="1"/>
  <c r="D99" i="1"/>
  <c r="D98" i="1"/>
  <c r="D97" i="1"/>
  <c r="D96" i="1"/>
  <c r="D95" i="1"/>
  <c r="D94" i="1"/>
  <c r="D93" i="1"/>
  <c r="D92" i="1"/>
  <c r="D104" i="1"/>
  <c r="D103" i="1"/>
  <c r="D102" i="1"/>
  <c r="D101" i="1"/>
  <c r="D100" i="1"/>
  <c r="D91" i="1"/>
  <c r="D85" i="1"/>
  <c r="D84" i="1"/>
  <c r="D69" i="1"/>
  <c r="D68" i="1"/>
  <c r="D67" i="1"/>
  <c r="D66" i="1"/>
  <c r="D65" i="1"/>
  <c r="D64" i="1"/>
  <c r="D63" i="1"/>
  <c r="D62" i="1"/>
  <c r="D59" i="1"/>
  <c r="D58" i="1"/>
  <c r="D57" i="1"/>
  <c r="D56" i="1"/>
  <c r="D52" i="1"/>
  <c r="D51" i="1"/>
  <c r="D50" i="1"/>
  <c r="D49" i="1"/>
  <c r="D48" i="1"/>
  <c r="D47" i="1"/>
  <c r="D46" i="1"/>
  <c r="D45" i="1"/>
  <c r="D44" i="1"/>
  <c r="D43" i="1"/>
  <c r="D42" i="1"/>
  <c r="D40" i="1"/>
  <c r="D39" i="1"/>
  <c r="D38" i="1"/>
  <c r="D37" i="1"/>
  <c r="D36" i="1"/>
  <c r="D35" i="1"/>
  <c r="D34" i="1"/>
  <c r="D33" i="1"/>
  <c r="D32" i="1"/>
  <c r="D31" i="1"/>
  <c r="D30" i="1"/>
  <c r="D29" i="1"/>
  <c r="D28" i="1"/>
  <c r="D27" i="1"/>
  <c r="D25" i="1"/>
  <c r="D24" i="1"/>
  <c r="D23" i="1"/>
  <c r="D22" i="1"/>
  <c r="D21" i="1"/>
  <c r="D20" i="1"/>
  <c r="D19" i="1"/>
  <c r="D18" i="1"/>
  <c r="D17" i="1"/>
  <c r="D16" i="1"/>
  <c r="D15" i="1"/>
  <c r="D14" i="1"/>
  <c r="D11" i="1"/>
  <c r="D10" i="1"/>
  <c r="J147" i="1" l="1"/>
  <c r="J146" i="1"/>
  <c r="J145" i="1"/>
  <c r="J143" i="1"/>
  <c r="J142" i="1"/>
  <c r="J123" i="1"/>
  <c r="J116" i="1"/>
  <c r="J115" i="1"/>
  <c r="J90" i="1"/>
  <c r="J89" i="1"/>
  <c r="J88" i="1"/>
  <c r="J87" i="1"/>
  <c r="J86" i="1"/>
  <c r="J83" i="1"/>
  <c r="J82" i="1"/>
  <c r="J81" i="1"/>
  <c r="J80" i="1"/>
  <c r="J79" i="1"/>
  <c r="J78" i="1"/>
  <c r="J77" i="1"/>
  <c r="J76" i="1"/>
  <c r="J75" i="1"/>
  <c r="J74" i="1"/>
  <c r="J73" i="1"/>
  <c r="J72" i="1"/>
  <c r="J71" i="1"/>
  <c r="J70" i="1"/>
  <c r="J65" i="1"/>
  <c r="J63" i="1"/>
  <c r="J55" i="1"/>
  <c r="J53" i="1"/>
  <c r="J39" i="1"/>
  <c r="J38" i="1"/>
  <c r="K144" i="1"/>
  <c r="J141" i="1"/>
  <c r="K141" i="1" s="1"/>
  <c r="J140" i="1"/>
  <c r="J139" i="1"/>
  <c r="J138" i="1"/>
  <c r="J137" i="1"/>
  <c r="J136" i="1"/>
  <c r="J135" i="1"/>
  <c r="J134" i="1"/>
  <c r="J133" i="1"/>
  <c r="J132" i="1"/>
  <c r="J131" i="1"/>
  <c r="J130" i="1"/>
  <c r="J129" i="1"/>
  <c r="J127" i="1"/>
  <c r="J125" i="1"/>
  <c r="J124" i="1"/>
  <c r="J122" i="1"/>
  <c r="J121" i="1"/>
  <c r="J120" i="1"/>
  <c r="J119" i="1"/>
  <c r="J118" i="1"/>
  <c r="J117" i="1"/>
  <c r="J112" i="1"/>
  <c r="J110" i="1"/>
  <c r="J108" i="1"/>
  <c r="J113" i="1"/>
  <c r="J111" i="1"/>
  <c r="J109" i="1"/>
  <c r="J107" i="1"/>
  <c r="J106" i="1"/>
  <c r="J105" i="1"/>
  <c r="J99" i="1"/>
  <c r="J98" i="1"/>
  <c r="J97" i="1"/>
  <c r="J96" i="1"/>
  <c r="J95" i="1"/>
  <c r="J94" i="1"/>
  <c r="J93" i="1"/>
  <c r="J92" i="1"/>
  <c r="J104" i="1"/>
  <c r="J103" i="1"/>
  <c r="J102" i="1"/>
  <c r="J101" i="1"/>
  <c r="J100" i="1"/>
  <c r="J91" i="1"/>
  <c r="J85" i="1"/>
  <c r="K85" i="1" s="1"/>
  <c r="J84" i="1"/>
  <c r="J69" i="1"/>
  <c r="J68" i="1"/>
  <c r="J67" i="1"/>
  <c r="J59" i="1"/>
  <c r="J58" i="1"/>
  <c r="J57" i="1"/>
  <c r="J56" i="1"/>
  <c r="K56" i="1" s="1"/>
  <c r="J52" i="1"/>
  <c r="J51" i="1"/>
  <c r="J50" i="1"/>
  <c r="J49" i="1"/>
  <c r="J48" i="1"/>
  <c r="J47" i="1"/>
  <c r="J46" i="1"/>
  <c r="J45" i="1"/>
  <c r="J44" i="1"/>
  <c r="J43" i="1"/>
  <c r="J42" i="1"/>
  <c r="K42" i="1" s="1"/>
  <c r="J40" i="1"/>
  <c r="J37" i="1"/>
  <c r="J36" i="1"/>
  <c r="J33" i="1"/>
  <c r="J32" i="1"/>
  <c r="J31" i="1"/>
  <c r="J30" i="1"/>
  <c r="J29" i="1"/>
  <c r="K29" i="1" s="1"/>
  <c r="J28" i="1"/>
  <c r="K28" i="1" s="1"/>
  <c r="J27" i="1"/>
  <c r="J26" i="1"/>
  <c r="K26" i="1" s="1"/>
  <c r="J25" i="1"/>
  <c r="K25" i="1" s="1"/>
  <c r="J24" i="1"/>
  <c r="K24" i="1" s="1"/>
  <c r="J23" i="1"/>
  <c r="K23" i="1" s="1"/>
  <c r="J22" i="1"/>
  <c r="J21" i="1"/>
  <c r="J20" i="1"/>
  <c r="K20" i="1" s="1"/>
  <c r="J19" i="1"/>
  <c r="K19" i="1" s="1"/>
  <c r="J18" i="1"/>
  <c r="K18" i="1" s="1"/>
  <c r="J12" i="1"/>
  <c r="K12" i="1" s="1"/>
  <c r="J11" i="1"/>
  <c r="J10" i="1"/>
  <c r="J9" i="1"/>
  <c r="J8" i="1"/>
  <c r="J7" i="1"/>
  <c r="J128" i="1" l="1"/>
  <c r="J17" i="1"/>
  <c r="J16" i="1"/>
  <c r="J15" i="1"/>
  <c r="J14" i="1"/>
  <c r="J13" i="1"/>
</calcChain>
</file>

<file path=xl/sharedStrings.xml><?xml version="1.0" encoding="utf-8"?>
<sst xmlns="http://schemas.openxmlformats.org/spreadsheetml/2006/main" count="659" uniqueCount="248">
  <si>
    <t>Winterpostelein</t>
  </si>
  <si>
    <t>Veldsla</t>
  </si>
  <si>
    <t>Pastinaak</t>
  </si>
  <si>
    <t>Komkommer</t>
  </si>
  <si>
    <t>Knolselderij</t>
  </si>
  <si>
    <t>Palmkool</t>
  </si>
  <si>
    <t>Boerenkool</t>
  </si>
  <si>
    <t>Witte kool</t>
  </si>
  <si>
    <t>Groene kool</t>
  </si>
  <si>
    <t>Rode kool</t>
  </si>
  <si>
    <t>Spruiten</t>
  </si>
  <si>
    <t>Tomaat</t>
  </si>
  <si>
    <t>Snijbiet</t>
  </si>
  <si>
    <t>Droogbonen</t>
  </si>
  <si>
    <t>Knoflook</t>
  </si>
  <si>
    <t>Plantafstand</t>
  </si>
  <si>
    <t>Peterselie</t>
  </si>
  <si>
    <t>Pompoen</t>
  </si>
  <si>
    <t>Romanesco</t>
  </si>
  <si>
    <t>Kervel</t>
  </si>
  <si>
    <t>30 x 30</t>
  </si>
  <si>
    <t>50 x 50</t>
  </si>
  <si>
    <t>Winterwortel</t>
  </si>
  <si>
    <t>100 x 100</t>
  </si>
  <si>
    <t>Dille 2</t>
  </si>
  <si>
    <t>Dille 1</t>
  </si>
  <si>
    <t>Koriander 1</t>
  </si>
  <si>
    <t>Sla 2</t>
  </si>
  <si>
    <t>Sla 1</t>
  </si>
  <si>
    <t>Sla 3</t>
  </si>
  <si>
    <t>Sla 4</t>
  </si>
  <si>
    <t>Sla 5</t>
  </si>
  <si>
    <t>Sla 6</t>
  </si>
  <si>
    <t>Sla 7</t>
  </si>
  <si>
    <t>Sla 8</t>
  </si>
  <si>
    <t>Sla 9</t>
  </si>
  <si>
    <t>Sla 10</t>
  </si>
  <si>
    <t>Sla 11</t>
  </si>
  <si>
    <t>Sla 12</t>
  </si>
  <si>
    <t>Lente-ui 2</t>
  </si>
  <si>
    <t>Lente-ui 1</t>
  </si>
  <si>
    <t>Spinazie 1</t>
  </si>
  <si>
    <t>Spinazie 2</t>
  </si>
  <si>
    <t>Spitskool 1</t>
  </si>
  <si>
    <t>Spitskool 2</t>
  </si>
  <si>
    <t>Spitskool 3</t>
  </si>
  <si>
    <t>Spitskool 4</t>
  </si>
  <si>
    <t>Mesclun 1</t>
  </si>
  <si>
    <t>Mesclun 2</t>
  </si>
  <si>
    <t>Nieuw-Zeelandse spinazie</t>
  </si>
  <si>
    <t>Biet 1</t>
  </si>
  <si>
    <t>Biet 2</t>
  </si>
  <si>
    <t>Koolrabi 1</t>
  </si>
  <si>
    <t>Koolrabi 2</t>
  </si>
  <si>
    <t>Aubergine</t>
  </si>
  <si>
    <t>Paprika</t>
  </si>
  <si>
    <t>Venkel 1</t>
  </si>
  <si>
    <t>Venkel 2</t>
  </si>
  <si>
    <t>Venkel 3</t>
  </si>
  <si>
    <t>Venkel 4</t>
  </si>
  <si>
    <t>Venkel 5</t>
  </si>
  <si>
    <t>Venkel 6</t>
  </si>
  <si>
    <t>Venkel 7</t>
  </si>
  <si>
    <t>Venkel 8</t>
  </si>
  <si>
    <t>Kapucijner 1</t>
  </si>
  <si>
    <t>Peul 1 (rijs)</t>
  </si>
  <si>
    <t>60 x 50</t>
  </si>
  <si>
    <t>Andijvie 1</t>
  </si>
  <si>
    <t>Andijvie 2</t>
  </si>
  <si>
    <t>Andijvie 3</t>
  </si>
  <si>
    <t>Andijvie 4</t>
  </si>
  <si>
    <t>Raapstelen 1</t>
  </si>
  <si>
    <t>Raapstelen 2</t>
  </si>
  <si>
    <t>Raapstelen 3</t>
  </si>
  <si>
    <t>Raapstelen 4</t>
  </si>
  <si>
    <t>Raapstelen 5</t>
  </si>
  <si>
    <t>Raapstelen 6</t>
  </si>
  <si>
    <t>Raapstelen 7</t>
  </si>
  <si>
    <t>Wortel 1</t>
  </si>
  <si>
    <t>Wortel 2</t>
  </si>
  <si>
    <t>Basilicum 2</t>
  </si>
  <si>
    <t>Basilicum 1</t>
  </si>
  <si>
    <t>Prei (herfst)</t>
  </si>
  <si>
    <t>Courgette 1</t>
  </si>
  <si>
    <t>Courgette 2</t>
  </si>
  <si>
    <t>Flespompoen</t>
  </si>
  <si>
    <t>Paksoi 2</t>
  </si>
  <si>
    <t>Paksoi 1</t>
  </si>
  <si>
    <t>Snijbonen 2</t>
  </si>
  <si>
    <t>Snijbonen 1</t>
  </si>
  <si>
    <t>Rucola 1</t>
  </si>
  <si>
    <t>Rucola 2</t>
  </si>
  <si>
    <t>Ui (rood)</t>
  </si>
  <si>
    <t>Ui (wit)</t>
  </si>
  <si>
    <t>Ui (sjalot)</t>
  </si>
  <si>
    <t>Lente-ui 3 (overwinteren)</t>
  </si>
  <si>
    <t>Lente-ui 4 (kas)</t>
  </si>
  <si>
    <t>Koriander 2 (herfst + overwinteren)</t>
  </si>
  <si>
    <t>Koriander 3 (kas)</t>
  </si>
  <si>
    <t>Bieslook (meerjarig)</t>
  </si>
  <si>
    <t>Bonenkruid</t>
  </si>
  <si>
    <t>Opmerkingen</t>
  </si>
  <si>
    <t>Radijs 1</t>
  </si>
  <si>
    <t>Radijs 2</t>
  </si>
  <si>
    <t>Radijs 3</t>
  </si>
  <si>
    <t>Radijs 4</t>
  </si>
  <si>
    <t>Radijs 5</t>
  </si>
  <si>
    <t>Radijs 6</t>
  </si>
  <si>
    <t>Radijs 7</t>
  </si>
  <si>
    <t>Rucola 3</t>
  </si>
  <si>
    <t>Rucola 4</t>
  </si>
  <si>
    <t>Rucola 5</t>
  </si>
  <si>
    <t>Spitskool 5 (overwinteren)</t>
  </si>
  <si>
    <t>Mesclun 3</t>
  </si>
  <si>
    <t>Sugar snap</t>
  </si>
  <si>
    <t>A_eerste regel</t>
  </si>
  <si>
    <t>-</t>
  </si>
  <si>
    <t>Thaise basilicum</t>
  </si>
  <si>
    <t>6-10 per cluster</t>
  </si>
  <si>
    <t>Sla 13 (overwinteren)</t>
  </si>
  <si>
    <t>Sla 14 (kas)</t>
  </si>
  <si>
    <t>Zonder steun: 50 cm afstand, met gaas 80 cm</t>
  </si>
  <si>
    <t>Tuinboon 2</t>
  </si>
  <si>
    <t>Dille 3 (kas)</t>
  </si>
  <si>
    <t>Tuinboon 1</t>
  </si>
  <si>
    <t>Kapucijner 2</t>
  </si>
  <si>
    <t>Lichtkiemer</t>
  </si>
  <si>
    <t>Watermeloen</t>
  </si>
  <si>
    <t>150 x 100</t>
  </si>
  <si>
    <t>Wortelpeterselie</t>
  </si>
  <si>
    <t>50 x 40</t>
  </si>
  <si>
    <t>100 x 50</t>
  </si>
  <si>
    <t>20 x 20</t>
  </si>
  <si>
    <t>Chillipeper</t>
  </si>
  <si>
    <t>70 x 70</t>
  </si>
  <si>
    <t>15 x 30</t>
  </si>
  <si>
    <t>40 x 40</t>
  </si>
  <si>
    <t>120 x 40</t>
  </si>
  <si>
    <t>15 x 2</t>
  </si>
  <si>
    <t>70 x 50</t>
  </si>
  <si>
    <t>10 x 35</t>
  </si>
  <si>
    <t>10 x 25</t>
  </si>
  <si>
    <t>25 x 1</t>
  </si>
  <si>
    <t>20 x 3</t>
  </si>
  <si>
    <t>75 x 50</t>
  </si>
  <si>
    <t>30 x 50</t>
  </si>
  <si>
    <t>50 x 3 cm</t>
  </si>
  <si>
    <t>50 x 90</t>
  </si>
  <si>
    <t>20 × 45</t>
  </si>
  <si>
    <t>20 x 1</t>
  </si>
  <si>
    <t>20 x 5</t>
  </si>
  <si>
    <t>30 x 2</t>
  </si>
  <si>
    <t>Uitplanten</t>
  </si>
  <si>
    <t>150 x 5</t>
  </si>
  <si>
    <t>Peul 1 (stam)</t>
  </si>
  <si>
    <t>50 x 5</t>
  </si>
  <si>
    <t>Peul 2 (stam)</t>
  </si>
  <si>
    <t>Peul 2 (rijs)</t>
  </si>
  <si>
    <t>Kan evt vaker gezaaid worden voor jong blad</t>
  </si>
  <si>
    <t>Sperziebonen 1 (stam)</t>
  </si>
  <si>
    <t>Sperziebonen 2 (stam)</t>
  </si>
  <si>
    <t>Sperziebonen 3 (stam)</t>
  </si>
  <si>
    <t>Sperziebonen 1 (stok)</t>
  </si>
  <si>
    <t>Sperziebonen 2 (stok)</t>
  </si>
  <si>
    <t>Sperziebonen 3 (stok)</t>
  </si>
  <si>
    <t>45 x 10</t>
  </si>
  <si>
    <t xml:space="preserve">50 x 50 </t>
  </si>
  <si>
    <t>15 x 3</t>
  </si>
  <si>
    <t>Voorzaaien</t>
  </si>
  <si>
    <t>Volle grond zaaien</t>
  </si>
  <si>
    <t>Spinazie 3 (kas)</t>
  </si>
  <si>
    <t>Erwt (rijs)</t>
  </si>
  <si>
    <t>Erwt (stam)</t>
  </si>
  <si>
    <t>mei en begin juni genoeg water geven</t>
  </si>
  <si>
    <t>3 bonen/planten per stok, zaaien bij droog weer</t>
  </si>
  <si>
    <t>Zaaien bij droog weer</t>
  </si>
  <si>
    <t>3 per cluster, 2 overhouden</t>
  </si>
  <si>
    <t>In volle grond plantafstand 20 x 2</t>
  </si>
  <si>
    <t>zaailingen licht, warm en vorstvrij houden</t>
  </si>
  <si>
    <t>na half mei</t>
  </si>
  <si>
    <t xml:space="preserve">Aantal m2 beschikbaar in de moestuin: </t>
  </si>
  <si>
    <t>Aantal m2 ingepland:</t>
  </si>
  <si>
    <t>Bijvoorbeeld het ras 'purple sprouting' is hiervoor geschikt</t>
  </si>
  <si>
    <t>Tussentijds verspenen naar een groter potje</t>
  </si>
  <si>
    <t>30 x 35</t>
  </si>
  <si>
    <t>Bloemkool 2 (herfst)</t>
  </si>
  <si>
    <t>Broccoli 2 (herfst)</t>
  </si>
  <si>
    <t>Chinese kool</t>
  </si>
  <si>
    <t>Sommige rassen zijn al eerder te zaaien</t>
  </si>
  <si>
    <t>Aardappel 1 (vroeg)</t>
  </si>
  <si>
    <t>Aardappel 2 (middel)</t>
  </si>
  <si>
    <t>Aardappel 3 (laat)</t>
  </si>
  <si>
    <t>Totaal m2:</t>
  </si>
  <si>
    <t>4 zaden per cluster, 12 clusters per m2</t>
  </si>
  <si>
    <t>Aantal m2 (deze kolom zelf invullen)</t>
  </si>
  <si>
    <t>Planten per m2</t>
  </si>
  <si>
    <t>Aantal rijen per m2</t>
  </si>
  <si>
    <t>Aantal planten of rijen</t>
  </si>
  <si>
    <t>Onder gaas houden tot 30 cm grootte</t>
  </si>
  <si>
    <t>Onder gaas houden tot 30 cm grootte. Check ras voor teeltperiode.</t>
  </si>
  <si>
    <t>Alleen in volle grond, niet voorzaaien</t>
  </si>
  <si>
    <t>Zaaiaantal bij voorzaaien</t>
  </si>
  <si>
    <t>Teeltplan 2025</t>
  </si>
  <si>
    <t>Broccoli 1 (zomer)</t>
  </si>
  <si>
    <t>Bloemkool 1 (zomer)</t>
  </si>
  <si>
    <t>Bloemkool 3 (lente, overwinteren)</t>
  </si>
  <si>
    <t>Broccoli 3 (lente, overwinteren)</t>
  </si>
  <si>
    <t>Prei (winter)</t>
  </si>
  <si>
    <t>Voor jaarrond pluksla 4 keer per jaar zaaien: feb/mrt, jun, jul en sep (kas)</t>
  </si>
  <si>
    <t>Tuinboon 3 (overwinteren)</t>
  </si>
  <si>
    <t>De eerste lichting tuinbonen kun je ook in het najaar zaaien ipv februari</t>
  </si>
  <si>
    <t>6-7 zaden per cluster, 4-5 overhouden. Voor volle grond kies plantuitjes</t>
  </si>
  <si>
    <t>Deze cel zelf invullen</t>
  </si>
  <si>
    <t>Ras (deze kolom zelf invullen)</t>
  </si>
  <si>
    <r>
      <rPr>
        <sz val="9"/>
        <color theme="1"/>
        <rFont val="Calibri"/>
        <family val="2"/>
      </rPr>
      <t>©</t>
    </r>
    <r>
      <rPr>
        <sz val="9"/>
        <color theme="1"/>
        <rFont val="Calibri"/>
        <family val="2"/>
        <scheme val="minor"/>
      </rPr>
      <t xml:space="preserve">Copyright De Struintuin. Verspreiding aan derden is niet toegestaan. </t>
    </r>
  </si>
  <si>
    <t>Gewas</t>
  </si>
  <si>
    <t>In deze kolom staan alle groenten en kruiden vermeld. Verschillende zaairondes of andere gewassen kun je naar wens toevoegen of weghalen.</t>
  </si>
  <si>
    <t>Ieder gewas heeft verschillende rassen - die ook wel cultivar of selectie worden genoemd. Ieder ras heeft weer eigen kenmerken en eigenschappen. Denk aan ziekteresistentie, smaak, oogstperiode en formaat. Noteer in deze kolom desgewenst welk ras je gaat zaaien.</t>
  </si>
  <si>
    <t xml:space="preserve">In deze kolom vind je de precieze zaaidata voor ieder gewas. Er zit uiteraard speling in het zaaimoment. Een week eerder of later is vaak geen probleem. Kijk wat voor jou haalbaar is in je planning en pas desgewenst de zaaidata aan. </t>
  </si>
  <si>
    <t xml:space="preserve">Jonge plantjes die je hebt voorgezaaid kun je meestal na een week of vier buiten gaan uitplanten. Op dat moment zitten ze in hun groeispurt en slaan ze makkelijker aan dan als ze kleiner of groter zijn. Ook hier kun je wat speling nemen. Als het bijvoorbeeld in het vroege voorjaar erg koud is kan de groei zijn achtergebleven, waardoor je beter even wacht met uitplanten. Maar wacht ook niet te lang, want de voedingswaarde van de zaaigrond die je hebt gebruikt is een keer op. Als je merkt dat de blaadjes geel worden duidt dat vaak op een voedingstekort. </t>
  </si>
  <si>
    <t>Zaaidata voor direct in de volle grond zaaien wijken vaak af van de data voor het voorzaaien. Dat komt doordat in een kas of binnen op de vensterbank de temperatuur gunstiger is. Met name in het voorjaar kun je pas later starten met zaaien in de volle grond, omdat de bodem dan pas voldoende is opgewarmd of de kans op vorst is geweken.</t>
  </si>
  <si>
    <t>Elke plant heeft een bepaalde ruimte nodig om goed te kunnen groeien. Idealiter zorg je voor een afstand die groot genoeg is voor de plant om voldoende voeding te krijgen uit de bodem en niet met elkaar te hoeven concurreren. En ook weer niet te groot waardoor onkruid zich makkelijker nestelt tussen je planten. Plantafstanden kunnen per ras ook verschillen, maar ik heb zelf met deze afstanden succes gehad met verschillende afstanden. Ook hier geldt weer dat er speling mogelijk is. Wil je planten sneller oogsten en niet al te groot laten groeien, dan kun je ze dichter op elkaar zetten. Als je gaat voor een langere groeiperiode waarbij ze tot volle wasdom kunnen komen, dan houd je de afstand wat groter.</t>
  </si>
  <si>
    <t>Dit aantal is gerelateerd aan de plantafstanden. Wijzig je de plantafstand, dan zul je ook hier het aantal planten moeten aanpassen.</t>
  </si>
  <si>
    <t xml:space="preserve">Voor sommige gewassen is het handiger om in rijen te telen, zoals wortels en pastinaak. De aantallen rijen voor deze gewassen staan genoteerd in deze kolom. </t>
  </si>
  <si>
    <t>In deze kolom noteer je hoeveel m2 je wilt gebruiken voor ieder gewas. Onderaan de kolom en bovenin verschijnt de som van het totaal. Je kunt checken of je jouw limiet niet overschrijdt door in cel B2 jouw totaal aantal beschikbare m2 te noteren.</t>
  </si>
  <si>
    <t>Alleen volle grond, na 2 en 4 weken uitdunnen en afdekken*</t>
  </si>
  <si>
    <t>*Afdekken met insectengaas of vliesdoek om aantasting door wortelvlieg te voorkomen.</t>
  </si>
  <si>
    <t xml:space="preserve">Hier verschijnt een automatische berekening van het aantal planten dat op jouw beschikbare aantal m2 gaat worden ingeplant of gezaaid. </t>
  </si>
  <si>
    <t>Kan ook voorgezaaid worden, maar wel veel werk ivm hoog aantal planten</t>
  </si>
  <si>
    <t>Wanneer je gaat voorzaaien is het handig wat meer te zaaien dan je uiteindelijk gaat uitplanten. Sommige zaadjes hebben hun kiemkracht verloren of zijn gewoon niet zo sterk. Als je extra zaait kun je de sterkste plantjes uitkiezen om uit te planten. De meeste gewassen hebben 20% extra. Als je net op een onhandig aantal uitkomt, kies dan voor net even iets meer of iets minder. Deze kolom bevat een automatische berekening in elke cel.</t>
  </si>
  <si>
    <t>Dit teeltplan bevat kolommen met verschillende functies. Hieronder per kolom een uitleg. Kolommen B en I zijn zelf in te vullen. Kolommen J en H bevatten formules om automatische berekeningen te maken. Deze kunnen dus niet worden aangepast, althans dan verdwijnt de automatische berekening. Alle andere kolommen zijn naar wens aan te passen, maar let op de samenhang met andere cellen en de berekeningen.</t>
  </si>
  <si>
    <t>Legenda en uitleg voor gebruik</t>
  </si>
  <si>
    <t>A. Gewas</t>
  </si>
  <si>
    <t>B. Ras</t>
  </si>
  <si>
    <t>C. Voorzaaien</t>
  </si>
  <si>
    <t>D. Uitplanten</t>
  </si>
  <si>
    <t>E. Volle grond zaaien</t>
  </si>
  <si>
    <t>F. Plantafstand</t>
  </si>
  <si>
    <t>G. Planten per m2</t>
  </si>
  <si>
    <t>H. Aantal rijen per m2</t>
  </si>
  <si>
    <t>I. Aantal m2</t>
  </si>
  <si>
    <t>J. Aantal planten of rijen</t>
  </si>
  <si>
    <t>K. Zaaiaantal bij voorzaaien</t>
  </si>
  <si>
    <t>L. Opmerkingen</t>
  </si>
  <si>
    <t>Dit Excelbestand is het resultaat van enorm veel research en praktijkervaring. Ik deel het graag met je, maar vraag wel aan je om het niet te delen met anderen. Heb je een vraag of opmerking, neem dan contact met me op via info@struintuin.com. Liefs, Hanna</t>
  </si>
  <si>
    <t xml:space="preserve">De filters staan automatisch ingesteld op kolom A, in alfabetische volgorde. Je kunt ook filteren op zaaidata voor een overzicht in tijd. </t>
  </si>
  <si>
    <t xml:space="preserve">Bij veel gewassen is een kort aandachtspunt genoteerd. Uiteraard kun je zelf nog kolommen naar wens toevoegen, bijvoorbeeld met de notities over je ervaringen gedurende het moestuinseizoen of de data waarop je uiteindelijk daadwerkelijk hebt gezaaid. </t>
  </si>
  <si>
    <t>Zaai als je één plant wilt overhouden er zeker twee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</si>
</sst>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General"/>
    <numFmt numFmtId="165" formatCode="[$-413]d/mmm;@"/>
  </numFmts>
  <fonts count="13" x14ac:knownFonts="1">
    <font>
      <sz val="11"/>
      <color theme="1"/>
      <name val="Calibri"/>
      <family val="2"/>
      <scheme val="minor"/>
    </font>
    <font>
      <b/>
      <sz val="11"/>
      <color theme="1"/>
      <name val="Calibri"/>
      <family val="2"/>
      <scheme val="minor"/>
    </font>
    <font>
      <sz val="11"/>
      <color theme="2" tint="-9.9978637043366805E-2"/>
      <name val="Calibri"/>
      <family val="2"/>
      <scheme val="minor"/>
    </font>
    <font>
      <sz val="11"/>
      <color rgb="FF000000"/>
      <name val="Calibri"/>
      <family val="2"/>
    </font>
    <font>
      <sz val="11"/>
      <name val="Calibri"/>
      <family val="2"/>
      <scheme val="minor"/>
    </font>
    <font>
      <sz val="11"/>
      <color theme="6" tint="0.59999389629810485"/>
      <name val="Calibri"/>
      <family val="2"/>
      <scheme val="minor"/>
    </font>
    <font>
      <b/>
      <sz val="14"/>
      <color rgb="FFF3EFED"/>
      <name val="Calibri"/>
      <family val="2"/>
      <scheme val="minor"/>
    </font>
    <font>
      <sz val="11"/>
      <color rgb="FFF3EFED"/>
      <name val="Calibri"/>
      <family val="2"/>
      <scheme val="minor"/>
    </font>
    <font>
      <b/>
      <sz val="11"/>
      <color theme="0"/>
      <name val="Calibri"/>
      <family val="2"/>
      <scheme val="minor"/>
    </font>
    <font>
      <sz val="11"/>
      <color rgb="FFFF0000"/>
      <name val="Calibri"/>
      <family val="2"/>
      <scheme val="minor"/>
    </font>
    <font>
      <sz val="9"/>
      <color theme="1"/>
      <name val="Calibri"/>
      <family val="2"/>
      <scheme val="minor"/>
    </font>
    <font>
      <sz val="9"/>
      <color theme="1"/>
      <name val="Calibri"/>
      <family val="2"/>
    </font>
    <font>
      <b/>
      <sz val="14"/>
      <color theme="1"/>
      <name val="Calibri"/>
      <family val="2"/>
      <scheme val="minor"/>
    </font>
  </fonts>
  <fills count="5">
    <fill>
      <patternFill patternType="none"/>
    </fill>
    <fill>
      <patternFill patternType="gray125"/>
    </fill>
    <fill>
      <patternFill patternType="solid">
        <fgColor rgb="FFF3EFED"/>
        <bgColor indexed="64"/>
      </patternFill>
    </fill>
    <fill>
      <patternFill patternType="solid">
        <fgColor rgb="FF54473C"/>
        <bgColor indexed="64"/>
      </patternFill>
    </fill>
    <fill>
      <patternFill patternType="solid">
        <fgColor rgb="FFB36E5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s>
  <cellStyleXfs count="2">
    <xf numFmtId="0" fontId="0" fillId="0" borderId="0"/>
    <xf numFmtId="164" fontId="3" fillId="0" borderId="0" applyBorder="0" applyProtection="0"/>
  </cellStyleXfs>
  <cellXfs count="38">
    <xf numFmtId="0" fontId="0" fillId="0" borderId="0" xfId="0"/>
    <xf numFmtId="0" fontId="0" fillId="0" borderId="0" xfId="0" applyFill="1"/>
    <xf numFmtId="16" fontId="0" fillId="0" borderId="0" xfId="0" applyNumberFormat="1" applyFill="1"/>
    <xf numFmtId="1" fontId="0" fillId="0" borderId="0" xfId="0" applyNumberFormat="1" applyFill="1"/>
    <xf numFmtId="16" fontId="0" fillId="0" borderId="0" xfId="0" applyNumberFormat="1" applyFill="1" applyAlignment="1">
      <alignment horizontal="right"/>
    </xf>
    <xf numFmtId="0" fontId="5" fillId="0" borderId="0" xfId="0" applyFont="1" applyFill="1"/>
    <xf numFmtId="14" fontId="0" fillId="0" borderId="0" xfId="0" applyNumberFormat="1" applyFill="1"/>
    <xf numFmtId="0" fontId="0" fillId="0" borderId="0" xfId="0" applyFill="1" applyAlignment="1">
      <alignment horizontal="right"/>
    </xf>
    <xf numFmtId="0" fontId="4" fillId="0" borderId="0" xfId="0" applyFont="1" applyFill="1"/>
    <xf numFmtId="1" fontId="0" fillId="0" borderId="0" xfId="0" applyNumberFormat="1" applyFill="1" applyAlignment="1">
      <alignment horizontal="right"/>
    </xf>
    <xf numFmtId="0" fontId="2" fillId="0" borderId="0" xfId="0" applyFont="1" applyFill="1"/>
    <xf numFmtId="16" fontId="4" fillId="0" borderId="0" xfId="0" applyNumberFormat="1" applyFont="1" applyFill="1"/>
    <xf numFmtId="0" fontId="1" fillId="2" borderId="0"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0" fillId="0" borderId="1" xfId="0" applyFont="1" applyFill="1" applyBorder="1" applyAlignment="1">
      <alignment wrapText="1"/>
    </xf>
    <xf numFmtId="0" fontId="0" fillId="0" borderId="1" xfId="0" applyFill="1" applyBorder="1"/>
    <xf numFmtId="0" fontId="7" fillId="3" borderId="0" xfId="0" applyFont="1" applyFill="1"/>
    <xf numFmtId="0" fontId="0" fillId="0" borderId="0" xfId="0" applyFill="1"/>
    <xf numFmtId="0" fontId="0" fillId="0" borderId="0" xfId="0" applyFill="1"/>
    <xf numFmtId="0" fontId="0" fillId="0" borderId="0" xfId="0" applyFill="1" applyBorder="1" applyAlignment="1"/>
    <xf numFmtId="0" fontId="9" fillId="0" borderId="0" xfId="0" applyFont="1" applyFill="1"/>
    <xf numFmtId="165" fontId="0" fillId="0" borderId="0" xfId="0" applyNumberFormat="1" applyFill="1" applyAlignment="1">
      <alignment horizontal="right"/>
    </xf>
    <xf numFmtId="0" fontId="0" fillId="0" borderId="3" xfId="0" applyFill="1" applyBorder="1"/>
    <xf numFmtId="0" fontId="4" fillId="0" borderId="0" xfId="0" applyFont="1" applyFill="1" applyAlignment="1">
      <alignment horizontal="right"/>
    </xf>
    <xf numFmtId="1" fontId="4" fillId="0" borderId="0" xfId="0" applyNumberFormat="1" applyFont="1" applyFill="1"/>
    <xf numFmtId="0" fontId="8" fillId="4" borderId="0" xfId="0" applyFont="1" applyFill="1" applyAlignment="1">
      <alignment vertical="top" wrapText="1"/>
    </xf>
    <xf numFmtId="0" fontId="8" fillId="4" borderId="0" xfId="0" applyFont="1" applyFill="1" applyAlignment="1">
      <alignment wrapText="1"/>
    </xf>
    <xf numFmtId="0" fontId="1" fillId="0" borderId="0" xfId="0" applyFont="1"/>
    <xf numFmtId="0" fontId="0" fillId="0" borderId="0" xfId="0" applyAlignment="1">
      <alignment wrapText="1"/>
    </xf>
    <xf numFmtId="0" fontId="10" fillId="0" borderId="0" xfId="0" applyFont="1" applyFill="1"/>
    <xf numFmtId="0" fontId="0" fillId="0" borderId="0" xfId="0" applyAlignment="1">
      <alignment vertical="top" wrapText="1"/>
    </xf>
    <xf numFmtId="0" fontId="12" fillId="0" borderId="0" xfId="0" applyFont="1"/>
    <xf numFmtId="0" fontId="0" fillId="0" borderId="1" xfId="0" applyFill="1" applyBorder="1"/>
    <xf numFmtId="0" fontId="10" fillId="0" borderId="2" xfId="0" applyFont="1" applyFill="1" applyBorder="1" applyAlignment="1">
      <alignment horizontal="right" vertical="top"/>
    </xf>
    <xf numFmtId="0" fontId="10" fillId="0" borderId="0" xfId="0" applyFont="1" applyFill="1" applyAlignment="1">
      <alignment horizontal="right" vertical="top"/>
    </xf>
    <xf numFmtId="0" fontId="6" fillId="3" borderId="0" xfId="0" applyFont="1" applyFill="1"/>
    <xf numFmtId="16" fontId="0" fillId="0" borderId="0" xfId="0" applyNumberFormat="1"/>
  </cellXfs>
  <cellStyles count="2">
    <cellStyle name="Excel Built-in Normal" xfId="1" xr:uid="{00000000-0005-0000-0000-000000000000}"/>
    <cellStyle name="Normal" xfId="0" builtinId="0"/>
  </cellStyles>
  <dxfs count="0"/>
  <tableStyles count="0" defaultTableStyle="TableStyleMedium2" defaultPivotStyle="PivotStyleLight16"/>
  <colors>
    <mruColors>
      <color rgb="FFB36E58"/>
      <color rgb="FFF3EFED"/>
      <color rgb="FF54473C"/>
      <color rgb="FF7E7E4E"/>
      <color rgb="FF8266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2705100</xdr:colOff>
      <xdr:row>1</xdr:row>
      <xdr:rowOff>169079</xdr:rowOff>
    </xdr:from>
    <xdr:to>
      <xdr:col>11</xdr:col>
      <xdr:colOff>4000500</xdr:colOff>
      <xdr:row>3</xdr:row>
      <xdr:rowOff>4075</xdr:rowOff>
    </xdr:to>
    <xdr:pic>
      <xdr:nvPicPr>
        <xdr:cNvPr id="5" name="Picture 4">
          <a:extLst>
            <a:ext uri="{FF2B5EF4-FFF2-40B4-BE49-F238E27FC236}">
              <a16:creationId xmlns:a16="http://schemas.microsoft.com/office/drawing/2014/main" id="{116CF925-0173-41DB-BDAC-68A4C2987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6360" y="397679"/>
          <a:ext cx="1295400" cy="93227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1"/>
  <sheetViews>
    <sheetView tabSelected="1" zoomScaleNormal="100" workbookViewId="0">
      <pane ySplit="3" topLeftCell="A142" activePane="bottomLeft" state="frozen"/>
      <selection pane="bottomLeft" activeCell="B16" sqref="B16"/>
    </sheetView>
  </sheetViews>
  <sheetFormatPr defaultColWidth="9.109375" defaultRowHeight="14.4" x14ac:dyDescent="0.3"/>
  <cols>
    <col min="1" max="1" width="31" style="1" customWidth="1"/>
    <col min="2" max="2" width="9.6640625" style="1" customWidth="1"/>
    <col min="3" max="3" width="12.44140625" style="1" customWidth="1"/>
    <col min="4" max="4" width="10.88671875" style="1" customWidth="1"/>
    <col min="5" max="5" width="11.44140625" style="1" customWidth="1"/>
    <col min="6" max="6" width="12.88671875" style="1" customWidth="1"/>
    <col min="7" max="7" width="8" style="1" customWidth="1"/>
    <col min="8" max="8" width="10.109375" style="1" customWidth="1"/>
    <col min="9" max="9" width="12" style="1" customWidth="1"/>
    <col min="10" max="10" width="14.33203125" style="1" customWidth="1"/>
    <col min="11" max="11" width="11.6640625" style="1" customWidth="1"/>
    <col min="12" max="12" width="61.6640625" style="1" customWidth="1"/>
    <col min="13" max="16384" width="9.109375" style="1"/>
  </cols>
  <sheetData>
    <row r="1" spans="1:12" s="17" customFormat="1" ht="18" x14ac:dyDescent="0.35">
      <c r="A1" s="36" t="s">
        <v>202</v>
      </c>
      <c r="B1" s="36"/>
      <c r="C1" s="36"/>
      <c r="D1" s="36"/>
      <c r="E1" s="36"/>
      <c r="F1" s="36"/>
      <c r="G1" s="36"/>
      <c r="H1" s="36"/>
      <c r="I1" s="36"/>
      <c r="J1" s="36"/>
      <c r="K1" s="36"/>
      <c r="L1" s="36"/>
    </row>
    <row r="2" spans="1:12" ht="43.2" x14ac:dyDescent="0.3">
      <c r="A2" s="15" t="s">
        <v>180</v>
      </c>
      <c r="B2" s="27" t="s">
        <v>212</v>
      </c>
      <c r="C2" s="33" t="s">
        <v>181</v>
      </c>
      <c r="D2" s="33"/>
      <c r="E2" s="33"/>
      <c r="F2" s="16">
        <f>I149</f>
        <v>0</v>
      </c>
      <c r="G2" s="34" t="s">
        <v>214</v>
      </c>
      <c r="H2" s="35"/>
      <c r="I2" s="35"/>
      <c r="J2" s="35"/>
      <c r="K2" s="35"/>
      <c r="L2" s="35"/>
    </row>
    <row r="3" spans="1:12" s="13" customFormat="1" ht="43.2" x14ac:dyDescent="0.3">
      <c r="A3" s="12" t="s">
        <v>215</v>
      </c>
      <c r="B3" s="26" t="s">
        <v>213</v>
      </c>
      <c r="C3" s="13" t="s">
        <v>168</v>
      </c>
      <c r="D3" s="13" t="s">
        <v>152</v>
      </c>
      <c r="E3" s="14" t="s">
        <v>169</v>
      </c>
      <c r="F3" s="13" t="s">
        <v>15</v>
      </c>
      <c r="G3" s="14" t="s">
        <v>195</v>
      </c>
      <c r="H3" s="14" t="s">
        <v>196</v>
      </c>
      <c r="I3" s="26" t="s">
        <v>194</v>
      </c>
      <c r="J3" s="14" t="s">
        <v>197</v>
      </c>
      <c r="K3" s="14" t="s">
        <v>201</v>
      </c>
      <c r="L3" s="13" t="s">
        <v>101</v>
      </c>
    </row>
    <row r="4" spans="1:12" s="18" customFormat="1" x14ac:dyDescent="0.3">
      <c r="A4" s="20" t="s">
        <v>115</v>
      </c>
      <c r="C4" s="6">
        <v>45658</v>
      </c>
      <c r="D4" s="6"/>
      <c r="E4" s="6"/>
    </row>
    <row r="5" spans="1:12" s="18" customFormat="1" x14ac:dyDescent="0.3">
      <c r="A5" s="18" t="s">
        <v>189</v>
      </c>
      <c r="B5" s="2"/>
      <c r="C5" s="22" t="s">
        <v>116</v>
      </c>
      <c r="D5" s="22" t="s">
        <v>116</v>
      </c>
      <c r="E5" s="2">
        <v>45730</v>
      </c>
      <c r="F5" s="2" t="s">
        <v>130</v>
      </c>
      <c r="G5" s="18">
        <v>5</v>
      </c>
      <c r="H5" s="7" t="s">
        <v>116</v>
      </c>
      <c r="J5" s="3">
        <f t="shared" ref="J5:J33" si="0">I5*G5</f>
        <v>0</v>
      </c>
      <c r="K5" s="9" t="s">
        <v>116</v>
      </c>
    </row>
    <row r="6" spans="1:12" s="18" customFormat="1" x14ac:dyDescent="0.3">
      <c r="A6" s="18" t="s">
        <v>190</v>
      </c>
      <c r="B6" s="2"/>
      <c r="C6" s="22" t="s">
        <v>116</v>
      </c>
      <c r="D6" s="22" t="s">
        <v>116</v>
      </c>
      <c r="E6" s="2">
        <v>45765</v>
      </c>
      <c r="F6" s="2" t="s">
        <v>130</v>
      </c>
      <c r="G6" s="18">
        <v>5</v>
      </c>
      <c r="H6" s="7" t="s">
        <v>116</v>
      </c>
      <c r="J6" s="3">
        <f t="shared" si="0"/>
        <v>0</v>
      </c>
      <c r="K6" s="9" t="s">
        <v>116</v>
      </c>
    </row>
    <row r="7" spans="1:12" s="18" customFormat="1" x14ac:dyDescent="0.3">
      <c r="A7" s="18" t="s">
        <v>191</v>
      </c>
      <c r="B7" s="2"/>
      <c r="C7" s="22" t="s">
        <v>116</v>
      </c>
      <c r="D7" s="22" t="s">
        <v>116</v>
      </c>
      <c r="E7" s="2">
        <v>45765</v>
      </c>
      <c r="F7" s="2" t="s">
        <v>130</v>
      </c>
      <c r="G7" s="18">
        <v>5</v>
      </c>
      <c r="H7" s="7" t="s">
        <v>116</v>
      </c>
      <c r="J7" s="3">
        <f t="shared" si="0"/>
        <v>0</v>
      </c>
      <c r="K7" s="9" t="s">
        <v>116</v>
      </c>
    </row>
    <row r="8" spans="1:12" s="18" customFormat="1" x14ac:dyDescent="0.3">
      <c r="A8" s="18" t="s">
        <v>67</v>
      </c>
      <c r="B8" s="2"/>
      <c r="C8" s="2">
        <v>45709</v>
      </c>
      <c r="D8" s="2">
        <f>C8+28</f>
        <v>45737</v>
      </c>
      <c r="E8" s="7" t="s">
        <v>116</v>
      </c>
      <c r="F8" s="19" t="s">
        <v>184</v>
      </c>
      <c r="G8" s="18">
        <v>9</v>
      </c>
      <c r="H8" s="7" t="s">
        <v>116</v>
      </c>
      <c r="J8" s="3">
        <f t="shared" si="0"/>
        <v>0</v>
      </c>
      <c r="K8" s="3">
        <f>J8*1.2</f>
        <v>0</v>
      </c>
    </row>
    <row r="9" spans="1:12" s="18" customFormat="1" x14ac:dyDescent="0.3">
      <c r="A9" s="18" t="s">
        <v>68</v>
      </c>
      <c r="B9" s="2"/>
      <c r="C9" s="2">
        <v>45730</v>
      </c>
      <c r="D9" s="2">
        <f>C9+28</f>
        <v>45758</v>
      </c>
      <c r="E9" s="7" t="s">
        <v>116</v>
      </c>
      <c r="F9" s="19" t="s">
        <v>184</v>
      </c>
      <c r="G9" s="18">
        <v>9</v>
      </c>
      <c r="H9" s="7" t="s">
        <v>116</v>
      </c>
      <c r="J9" s="3">
        <f t="shared" si="0"/>
        <v>0</v>
      </c>
      <c r="K9" s="3">
        <f>J9*1.2</f>
        <v>0</v>
      </c>
    </row>
    <row r="10" spans="1:12" s="18" customFormat="1" x14ac:dyDescent="0.3">
      <c r="A10" s="18" t="s">
        <v>69</v>
      </c>
      <c r="B10" s="2"/>
      <c r="C10" s="2">
        <v>45744</v>
      </c>
      <c r="D10" s="2">
        <f>C10+28</f>
        <v>45772</v>
      </c>
      <c r="E10" s="4" t="s">
        <v>116</v>
      </c>
      <c r="F10" s="19" t="s">
        <v>184</v>
      </c>
      <c r="G10" s="18">
        <v>9</v>
      </c>
      <c r="H10" s="7" t="s">
        <v>116</v>
      </c>
      <c r="J10" s="3">
        <f t="shared" si="0"/>
        <v>0</v>
      </c>
      <c r="K10" s="3">
        <f>J10*1.2</f>
        <v>0</v>
      </c>
    </row>
    <row r="11" spans="1:12" s="18" customFormat="1" x14ac:dyDescent="0.3">
      <c r="A11" s="18" t="s">
        <v>70</v>
      </c>
      <c r="B11" s="2"/>
      <c r="C11" s="2">
        <v>45863</v>
      </c>
      <c r="D11" s="2">
        <f>C11+28</f>
        <v>45891</v>
      </c>
      <c r="E11" s="2">
        <v>45821</v>
      </c>
      <c r="F11" s="19" t="s">
        <v>184</v>
      </c>
      <c r="G11" s="18">
        <v>9</v>
      </c>
      <c r="H11" s="7" t="s">
        <v>116</v>
      </c>
      <c r="J11" s="3">
        <f t="shared" si="0"/>
        <v>0</v>
      </c>
      <c r="K11" s="3">
        <f>J11*1.2</f>
        <v>0</v>
      </c>
    </row>
    <row r="12" spans="1:12" s="18" customFormat="1" x14ac:dyDescent="0.3">
      <c r="A12" s="18" t="s">
        <v>54</v>
      </c>
      <c r="B12" s="2"/>
      <c r="C12" s="2">
        <v>45702</v>
      </c>
      <c r="D12" s="2" t="s">
        <v>179</v>
      </c>
      <c r="E12" s="4" t="s">
        <v>116</v>
      </c>
      <c r="F12" s="2" t="s">
        <v>131</v>
      </c>
      <c r="G12" s="18">
        <v>9</v>
      </c>
      <c r="H12" s="7" t="s">
        <v>116</v>
      </c>
      <c r="J12" s="3">
        <f t="shared" si="0"/>
        <v>0</v>
      </c>
      <c r="K12" s="3">
        <f>J12*1.25</f>
        <v>0</v>
      </c>
      <c r="L12" s="18" t="s">
        <v>183</v>
      </c>
    </row>
    <row r="13" spans="1:12" s="18" customFormat="1" x14ac:dyDescent="0.3">
      <c r="A13" s="18" t="s">
        <v>81</v>
      </c>
      <c r="B13" s="2"/>
      <c r="C13" s="2">
        <v>45751</v>
      </c>
      <c r="D13" s="2" t="s">
        <v>179</v>
      </c>
      <c r="E13" s="2">
        <v>45779</v>
      </c>
      <c r="F13" s="19" t="s">
        <v>132</v>
      </c>
      <c r="G13" s="18">
        <v>25</v>
      </c>
      <c r="H13" s="7" t="s">
        <v>116</v>
      </c>
      <c r="J13" s="3">
        <f t="shared" si="0"/>
        <v>0</v>
      </c>
      <c r="K13" s="3">
        <f>J13*1.2</f>
        <v>0</v>
      </c>
    </row>
    <row r="14" spans="1:12" s="18" customFormat="1" x14ac:dyDescent="0.3">
      <c r="A14" s="18" t="s">
        <v>80</v>
      </c>
      <c r="B14" s="2"/>
      <c r="C14" s="2">
        <v>45800</v>
      </c>
      <c r="D14" s="2">
        <f t="shared" ref="D14:D22" si="1">C14+28</f>
        <v>45828</v>
      </c>
      <c r="E14" s="2">
        <v>45800</v>
      </c>
      <c r="F14" s="19" t="s">
        <v>132</v>
      </c>
      <c r="G14" s="18">
        <v>25</v>
      </c>
      <c r="H14" s="7" t="s">
        <v>116</v>
      </c>
      <c r="J14" s="3">
        <f t="shared" si="0"/>
        <v>0</v>
      </c>
      <c r="K14" s="3">
        <f>J14*1.2</f>
        <v>0</v>
      </c>
    </row>
    <row r="15" spans="1:12" s="18" customFormat="1" x14ac:dyDescent="0.3">
      <c r="A15" s="18" t="s">
        <v>99</v>
      </c>
      <c r="B15" s="2"/>
      <c r="C15" s="2">
        <v>45723</v>
      </c>
      <c r="D15" s="2">
        <f t="shared" si="1"/>
        <v>45751</v>
      </c>
      <c r="E15" s="2">
        <v>45779</v>
      </c>
      <c r="F15" s="19" t="s">
        <v>132</v>
      </c>
      <c r="G15" s="18">
        <v>25</v>
      </c>
      <c r="H15" s="7" t="s">
        <v>116</v>
      </c>
      <c r="J15" s="3">
        <f t="shared" si="0"/>
        <v>0</v>
      </c>
      <c r="K15" s="3">
        <f t="shared" ref="K15:K17" si="2">J15*1.2</f>
        <v>0</v>
      </c>
    </row>
    <row r="16" spans="1:12" s="21" customFormat="1" x14ac:dyDescent="0.3">
      <c r="A16" s="8" t="s">
        <v>50</v>
      </c>
      <c r="B16" s="11"/>
      <c r="C16" s="11">
        <v>45709</v>
      </c>
      <c r="D16" s="11">
        <f t="shared" si="1"/>
        <v>45737</v>
      </c>
      <c r="E16" s="11">
        <v>45751</v>
      </c>
      <c r="F16" s="8" t="s">
        <v>20</v>
      </c>
      <c r="G16" s="8">
        <v>12</v>
      </c>
      <c r="H16" s="24" t="s">
        <v>116</v>
      </c>
      <c r="I16" s="8"/>
      <c r="J16" s="25">
        <f t="shared" si="0"/>
        <v>0</v>
      </c>
      <c r="K16" s="3">
        <f t="shared" si="2"/>
        <v>0</v>
      </c>
      <c r="L16" s="18" t="s">
        <v>193</v>
      </c>
    </row>
    <row r="17" spans="1:12" s="18" customFormat="1" x14ac:dyDescent="0.3">
      <c r="A17" s="18" t="s">
        <v>51</v>
      </c>
      <c r="B17" s="2"/>
      <c r="C17" s="2">
        <v>45828</v>
      </c>
      <c r="D17" s="2">
        <f t="shared" si="1"/>
        <v>45856</v>
      </c>
      <c r="E17" s="2">
        <v>45828</v>
      </c>
      <c r="F17" s="19" t="s">
        <v>20</v>
      </c>
      <c r="G17" s="18">
        <v>12</v>
      </c>
      <c r="H17" s="7" t="s">
        <v>116</v>
      </c>
      <c r="J17" s="3">
        <f t="shared" si="0"/>
        <v>0</v>
      </c>
      <c r="K17" s="3">
        <f t="shared" si="2"/>
        <v>0</v>
      </c>
      <c r="L17" s="18" t="s">
        <v>193</v>
      </c>
    </row>
    <row r="18" spans="1:12" s="18" customFormat="1" x14ac:dyDescent="0.3">
      <c r="A18" s="18" t="s">
        <v>204</v>
      </c>
      <c r="B18" s="2"/>
      <c r="C18" s="2">
        <v>45702</v>
      </c>
      <c r="D18" s="2">
        <f t="shared" si="1"/>
        <v>45730</v>
      </c>
      <c r="E18" s="2">
        <v>45793</v>
      </c>
      <c r="F18" s="19" t="s">
        <v>21</v>
      </c>
      <c r="G18" s="18">
        <v>4</v>
      </c>
      <c r="H18" s="7" t="s">
        <v>116</v>
      </c>
      <c r="J18" s="3">
        <f t="shared" si="0"/>
        <v>0</v>
      </c>
      <c r="K18" s="3">
        <f t="shared" ref="K18:K26" si="3">J18*1.25</f>
        <v>0</v>
      </c>
      <c r="L18" s="18" t="s">
        <v>199</v>
      </c>
    </row>
    <row r="19" spans="1:12" s="18" customFormat="1" x14ac:dyDescent="0.3">
      <c r="A19" s="18" t="s">
        <v>185</v>
      </c>
      <c r="B19" s="2"/>
      <c r="C19" s="2">
        <v>45849</v>
      </c>
      <c r="D19" s="2">
        <f t="shared" si="1"/>
        <v>45877</v>
      </c>
      <c r="E19" s="2">
        <v>45849</v>
      </c>
      <c r="F19" s="19" t="s">
        <v>21</v>
      </c>
      <c r="G19" s="18">
        <v>4</v>
      </c>
      <c r="H19" s="7" t="s">
        <v>116</v>
      </c>
      <c r="J19" s="3">
        <f t="shared" si="0"/>
        <v>0</v>
      </c>
      <c r="K19" s="3">
        <f t="shared" si="3"/>
        <v>0</v>
      </c>
      <c r="L19" s="18" t="s">
        <v>199</v>
      </c>
    </row>
    <row r="20" spans="1:12" s="18" customFormat="1" x14ac:dyDescent="0.3">
      <c r="A20" s="18" t="s">
        <v>205</v>
      </c>
      <c r="B20" s="2"/>
      <c r="C20" s="2">
        <v>45884</v>
      </c>
      <c r="D20" s="2">
        <f t="shared" si="1"/>
        <v>45912</v>
      </c>
      <c r="E20" s="2">
        <v>45884</v>
      </c>
      <c r="F20" s="19" t="s">
        <v>21</v>
      </c>
      <c r="G20" s="18">
        <v>4</v>
      </c>
      <c r="H20" s="7" t="s">
        <v>116</v>
      </c>
      <c r="J20" s="3">
        <f t="shared" si="0"/>
        <v>0</v>
      </c>
      <c r="K20" s="3">
        <f t="shared" si="3"/>
        <v>0</v>
      </c>
      <c r="L20" s="18" t="s">
        <v>199</v>
      </c>
    </row>
    <row r="21" spans="1:12" s="18" customFormat="1" x14ac:dyDescent="0.3">
      <c r="A21" s="18" t="s">
        <v>6</v>
      </c>
      <c r="B21" s="2"/>
      <c r="C21" s="2">
        <v>45807</v>
      </c>
      <c r="D21" s="2">
        <f t="shared" si="1"/>
        <v>45835</v>
      </c>
      <c r="E21" s="2">
        <v>45807</v>
      </c>
      <c r="F21" s="19" t="s">
        <v>21</v>
      </c>
      <c r="G21" s="18">
        <v>4</v>
      </c>
      <c r="H21" s="7" t="s">
        <v>116</v>
      </c>
      <c r="J21" s="3">
        <f t="shared" si="0"/>
        <v>0</v>
      </c>
      <c r="K21" s="3">
        <f>J21*1.2</f>
        <v>0</v>
      </c>
      <c r="L21" s="18" t="s">
        <v>198</v>
      </c>
    </row>
    <row r="22" spans="1:12" s="18" customFormat="1" x14ac:dyDescent="0.3">
      <c r="A22" s="18" t="s">
        <v>100</v>
      </c>
      <c r="B22" s="2"/>
      <c r="C22" s="2">
        <v>45793</v>
      </c>
      <c r="D22" s="2">
        <f t="shared" si="1"/>
        <v>45821</v>
      </c>
      <c r="E22" s="2">
        <v>45793</v>
      </c>
      <c r="F22" s="19" t="s">
        <v>132</v>
      </c>
      <c r="G22" s="18">
        <v>25</v>
      </c>
      <c r="H22" s="7" t="s">
        <v>116</v>
      </c>
      <c r="J22" s="3">
        <f t="shared" si="0"/>
        <v>0</v>
      </c>
      <c r="K22" s="3">
        <f>J22*1.2</f>
        <v>0</v>
      </c>
    </row>
    <row r="23" spans="1:12" s="18" customFormat="1" x14ac:dyDescent="0.3">
      <c r="A23" s="18" t="s">
        <v>203</v>
      </c>
      <c r="B23" s="2"/>
      <c r="C23" s="2">
        <v>45702</v>
      </c>
      <c r="D23" s="2">
        <f>C23+28</f>
        <v>45730</v>
      </c>
      <c r="E23" s="4" t="s">
        <v>116</v>
      </c>
      <c r="F23" s="19" t="s">
        <v>21</v>
      </c>
      <c r="G23" s="18">
        <v>4</v>
      </c>
      <c r="H23" s="7" t="s">
        <v>116</v>
      </c>
      <c r="J23" s="3">
        <f>I23*G23</f>
        <v>0</v>
      </c>
      <c r="K23" s="3">
        <f>J23*1.25</f>
        <v>0</v>
      </c>
      <c r="L23" s="18" t="s">
        <v>198</v>
      </c>
    </row>
    <row r="24" spans="1:12" s="18" customFormat="1" x14ac:dyDescent="0.3">
      <c r="A24" s="18" t="s">
        <v>186</v>
      </c>
      <c r="B24" s="2"/>
      <c r="C24" s="2">
        <v>45821</v>
      </c>
      <c r="D24" s="2">
        <f>C24+28</f>
        <v>45849</v>
      </c>
      <c r="E24" s="2">
        <v>45821</v>
      </c>
      <c r="F24" s="19" t="s">
        <v>21</v>
      </c>
      <c r="G24" s="18">
        <v>4</v>
      </c>
      <c r="H24" s="7" t="s">
        <v>116</v>
      </c>
      <c r="J24" s="3">
        <f>I24*G24</f>
        <v>0</v>
      </c>
      <c r="K24" s="3">
        <f>J24*1.25</f>
        <v>0</v>
      </c>
      <c r="L24" s="18" t="s">
        <v>198</v>
      </c>
    </row>
    <row r="25" spans="1:12" s="18" customFormat="1" x14ac:dyDescent="0.3">
      <c r="A25" s="18" t="s">
        <v>206</v>
      </c>
      <c r="B25" s="2"/>
      <c r="C25" s="2">
        <v>45821</v>
      </c>
      <c r="D25" s="2">
        <f>C25+28</f>
        <v>45849</v>
      </c>
      <c r="E25" s="2">
        <v>45821</v>
      </c>
      <c r="F25" s="19" t="s">
        <v>21</v>
      </c>
      <c r="G25" s="18">
        <v>4</v>
      </c>
      <c r="H25" s="7" t="s">
        <v>116</v>
      </c>
      <c r="J25" s="3">
        <f>I25*G25</f>
        <v>0</v>
      </c>
      <c r="K25" s="3">
        <f>J25*1.25</f>
        <v>0</v>
      </c>
      <c r="L25" s="18" t="s">
        <v>182</v>
      </c>
    </row>
    <row r="26" spans="1:12" s="8" customFormat="1" x14ac:dyDescent="0.3">
      <c r="A26" s="18" t="s">
        <v>133</v>
      </c>
      <c r="B26" s="2"/>
      <c r="C26" s="2">
        <v>45716</v>
      </c>
      <c r="D26" s="2" t="s">
        <v>179</v>
      </c>
      <c r="E26" s="4" t="s">
        <v>116</v>
      </c>
      <c r="F26" s="2" t="s">
        <v>166</v>
      </c>
      <c r="G26" s="18">
        <v>4</v>
      </c>
      <c r="H26" s="7" t="s">
        <v>116</v>
      </c>
      <c r="I26" s="4"/>
      <c r="J26" s="3">
        <f t="shared" si="0"/>
        <v>0</v>
      </c>
      <c r="K26" s="3">
        <f t="shared" si="3"/>
        <v>0</v>
      </c>
      <c r="L26" s="18"/>
    </row>
    <row r="27" spans="1:12" s="18" customFormat="1" x14ac:dyDescent="0.3">
      <c r="A27" s="18" t="s">
        <v>187</v>
      </c>
      <c r="B27" s="2"/>
      <c r="C27" s="2">
        <v>45863</v>
      </c>
      <c r="D27" s="2">
        <f t="shared" ref="D27:D40" si="4">C27+28</f>
        <v>45891</v>
      </c>
      <c r="E27" s="2">
        <v>45863</v>
      </c>
      <c r="F27" s="19" t="s">
        <v>130</v>
      </c>
      <c r="G27" s="18">
        <v>5</v>
      </c>
      <c r="H27" s="7" t="s">
        <v>116</v>
      </c>
      <c r="J27" s="3">
        <f t="shared" si="0"/>
        <v>0</v>
      </c>
      <c r="K27" s="3">
        <f>J27*1.2</f>
        <v>0</v>
      </c>
      <c r="L27" s="18" t="s">
        <v>188</v>
      </c>
    </row>
    <row r="28" spans="1:12" s="18" customFormat="1" x14ac:dyDescent="0.3">
      <c r="A28" s="18" t="s">
        <v>83</v>
      </c>
      <c r="B28" s="37"/>
      <c r="C28" s="2">
        <v>45765</v>
      </c>
      <c r="D28" s="2">
        <f t="shared" si="4"/>
        <v>45793</v>
      </c>
      <c r="E28" s="2">
        <v>45793</v>
      </c>
      <c r="F28" s="2" t="s">
        <v>134</v>
      </c>
      <c r="G28" s="18">
        <v>2</v>
      </c>
      <c r="H28" s="7" t="s">
        <v>116</v>
      </c>
      <c r="J28" s="3">
        <f t="shared" si="0"/>
        <v>0</v>
      </c>
      <c r="K28" s="3">
        <f>J28*1.2</f>
        <v>0</v>
      </c>
      <c r="L28" s="19" t="s">
        <v>247</v>
      </c>
    </row>
    <row r="29" spans="1:12" s="18" customFormat="1" x14ac:dyDescent="0.3">
      <c r="A29" s="18" t="s">
        <v>84</v>
      </c>
      <c r="B29" s="37"/>
      <c r="C29" s="2">
        <v>45821</v>
      </c>
      <c r="D29" s="2">
        <f t="shared" si="4"/>
        <v>45849</v>
      </c>
      <c r="E29" s="2">
        <v>45821</v>
      </c>
      <c r="F29" s="2" t="s">
        <v>134</v>
      </c>
      <c r="G29" s="18">
        <v>2</v>
      </c>
      <c r="H29" s="7" t="s">
        <v>116</v>
      </c>
      <c r="J29" s="3">
        <f t="shared" si="0"/>
        <v>0</v>
      </c>
      <c r="K29" s="3">
        <f>J29*1.2</f>
        <v>0</v>
      </c>
      <c r="L29" s="19" t="s">
        <v>247</v>
      </c>
    </row>
    <row r="30" spans="1:12" x14ac:dyDescent="0.3">
      <c r="A30" s="1" t="s">
        <v>25</v>
      </c>
      <c r="B30" s="2"/>
      <c r="C30" s="2">
        <v>45702</v>
      </c>
      <c r="D30" s="2">
        <f t="shared" si="4"/>
        <v>45730</v>
      </c>
      <c r="E30" s="2">
        <v>45751</v>
      </c>
      <c r="F30" s="19" t="s">
        <v>132</v>
      </c>
      <c r="G30" s="1">
        <v>25</v>
      </c>
      <c r="H30" s="7" t="s">
        <v>116</v>
      </c>
      <c r="J30" s="3">
        <f t="shared" si="0"/>
        <v>0</v>
      </c>
      <c r="K30" s="3">
        <f t="shared" ref="K30:K40" si="5">J30*1.2</f>
        <v>0</v>
      </c>
      <c r="L30" s="1" t="s">
        <v>177</v>
      </c>
    </row>
    <row r="31" spans="1:12" x14ac:dyDescent="0.3">
      <c r="A31" s="1" t="s">
        <v>24</v>
      </c>
      <c r="B31" s="2"/>
      <c r="C31" s="2">
        <v>45863</v>
      </c>
      <c r="D31" s="2">
        <f t="shared" si="4"/>
        <v>45891</v>
      </c>
      <c r="E31" s="2">
        <v>45863</v>
      </c>
      <c r="F31" s="19" t="s">
        <v>132</v>
      </c>
      <c r="G31" s="1">
        <v>25</v>
      </c>
      <c r="H31" s="7" t="s">
        <v>116</v>
      </c>
      <c r="J31" s="3">
        <f t="shared" si="0"/>
        <v>0</v>
      </c>
      <c r="K31" s="3">
        <f t="shared" si="5"/>
        <v>0</v>
      </c>
      <c r="L31" s="1" t="s">
        <v>177</v>
      </c>
    </row>
    <row r="32" spans="1:12" x14ac:dyDescent="0.3">
      <c r="A32" s="1" t="s">
        <v>123</v>
      </c>
      <c r="B32" s="2"/>
      <c r="C32" s="2">
        <v>45905</v>
      </c>
      <c r="D32" s="2">
        <f t="shared" si="4"/>
        <v>45933</v>
      </c>
      <c r="E32" s="2">
        <v>45905</v>
      </c>
      <c r="F32" s="19" t="s">
        <v>132</v>
      </c>
      <c r="G32" s="18">
        <v>25</v>
      </c>
      <c r="H32" s="7" t="s">
        <v>116</v>
      </c>
      <c r="J32" s="3">
        <f t="shared" si="0"/>
        <v>0</v>
      </c>
      <c r="K32" s="3">
        <f t="shared" si="5"/>
        <v>0</v>
      </c>
      <c r="L32" s="1" t="s">
        <v>177</v>
      </c>
    </row>
    <row r="33" spans="1:12" x14ac:dyDescent="0.3">
      <c r="A33" s="1" t="s">
        <v>13</v>
      </c>
      <c r="B33" s="2"/>
      <c r="C33" s="2">
        <v>45793</v>
      </c>
      <c r="D33" s="2">
        <f t="shared" si="4"/>
        <v>45821</v>
      </c>
      <c r="E33" s="2">
        <v>45793</v>
      </c>
      <c r="F33" s="2" t="s">
        <v>20</v>
      </c>
      <c r="G33" s="1">
        <v>12</v>
      </c>
      <c r="H33" s="7" t="s">
        <v>116</v>
      </c>
      <c r="I33" s="18"/>
      <c r="J33" s="3">
        <f t="shared" si="0"/>
        <v>0</v>
      </c>
      <c r="K33" s="3">
        <f t="shared" si="5"/>
        <v>0</v>
      </c>
    </row>
    <row r="34" spans="1:12" x14ac:dyDescent="0.3">
      <c r="A34" s="1" t="s">
        <v>171</v>
      </c>
      <c r="B34" s="2"/>
      <c r="C34" s="2">
        <v>45709</v>
      </c>
      <c r="D34" s="2">
        <f t="shared" si="4"/>
        <v>45737</v>
      </c>
      <c r="E34" s="2">
        <v>45730</v>
      </c>
      <c r="F34" s="2" t="s">
        <v>153</v>
      </c>
      <c r="G34" s="7" t="s">
        <v>116</v>
      </c>
      <c r="H34" s="7">
        <v>0.7</v>
      </c>
      <c r="J34" s="3">
        <f>H34*I34</f>
        <v>0</v>
      </c>
      <c r="K34" s="3">
        <f t="shared" si="5"/>
        <v>0</v>
      </c>
    </row>
    <row r="35" spans="1:12" x14ac:dyDescent="0.3">
      <c r="A35" s="1" t="s">
        <v>172</v>
      </c>
      <c r="B35" s="2"/>
      <c r="C35" s="2">
        <v>45709</v>
      </c>
      <c r="D35" s="2">
        <f t="shared" si="4"/>
        <v>45737</v>
      </c>
      <c r="E35" s="2">
        <v>45737</v>
      </c>
      <c r="F35" s="2" t="s">
        <v>155</v>
      </c>
      <c r="G35" s="7">
        <v>40</v>
      </c>
      <c r="H35" s="7" t="s">
        <v>116</v>
      </c>
      <c r="J35" s="3">
        <f>G35*I35</f>
        <v>0</v>
      </c>
      <c r="K35" s="3">
        <f>J35*1.2</f>
        <v>0</v>
      </c>
    </row>
    <row r="36" spans="1:12" x14ac:dyDescent="0.3">
      <c r="A36" s="1" t="s">
        <v>85</v>
      </c>
      <c r="B36" s="2"/>
      <c r="C36" s="2">
        <v>45765</v>
      </c>
      <c r="D36" s="2">
        <f t="shared" si="4"/>
        <v>45793</v>
      </c>
      <c r="E36" s="2">
        <v>45793</v>
      </c>
      <c r="F36" s="2" t="s">
        <v>23</v>
      </c>
      <c r="G36" s="18">
        <v>1</v>
      </c>
      <c r="H36" s="7" t="s">
        <v>116</v>
      </c>
      <c r="J36" s="3">
        <f>I36*G36</f>
        <v>0</v>
      </c>
      <c r="K36" s="3">
        <f t="shared" si="5"/>
        <v>0</v>
      </c>
    </row>
    <row r="37" spans="1:12" x14ac:dyDescent="0.3">
      <c r="A37" s="1" t="s">
        <v>8</v>
      </c>
      <c r="B37" s="2"/>
      <c r="C37" s="2">
        <v>45786</v>
      </c>
      <c r="D37" s="2">
        <f t="shared" si="4"/>
        <v>45814</v>
      </c>
      <c r="E37" s="2">
        <v>45786</v>
      </c>
      <c r="F37" s="2" t="s">
        <v>21</v>
      </c>
      <c r="G37" s="1">
        <v>4</v>
      </c>
      <c r="H37" s="7" t="s">
        <v>116</v>
      </c>
      <c r="J37" s="3">
        <f>I37*G37</f>
        <v>0</v>
      </c>
      <c r="K37" s="3">
        <f t="shared" si="5"/>
        <v>0</v>
      </c>
      <c r="L37" s="1" t="s">
        <v>198</v>
      </c>
    </row>
    <row r="38" spans="1:12" x14ac:dyDescent="0.3">
      <c r="A38" s="1" t="s">
        <v>64</v>
      </c>
      <c r="B38" s="2"/>
      <c r="C38" s="2">
        <v>45709</v>
      </c>
      <c r="D38" s="2">
        <f t="shared" si="4"/>
        <v>45737</v>
      </c>
      <c r="E38" s="2">
        <v>45723</v>
      </c>
      <c r="F38" s="2" t="s">
        <v>153</v>
      </c>
      <c r="G38" s="7" t="s">
        <v>116</v>
      </c>
      <c r="H38" s="18">
        <v>0.7</v>
      </c>
      <c r="I38" s="18"/>
      <c r="J38" s="3">
        <f>H38*I38</f>
        <v>0</v>
      </c>
      <c r="K38" s="3">
        <f t="shared" si="5"/>
        <v>0</v>
      </c>
    </row>
    <row r="39" spans="1:12" x14ac:dyDescent="0.3">
      <c r="A39" s="1" t="s">
        <v>125</v>
      </c>
      <c r="B39" s="2"/>
      <c r="C39" s="2">
        <v>45737</v>
      </c>
      <c r="D39" s="2">
        <f t="shared" si="4"/>
        <v>45765</v>
      </c>
      <c r="E39" s="2">
        <v>45758</v>
      </c>
      <c r="F39" s="2" t="s">
        <v>153</v>
      </c>
      <c r="G39" s="7" t="s">
        <v>116</v>
      </c>
      <c r="H39" s="18">
        <v>0.7</v>
      </c>
      <c r="J39" s="3">
        <f>H39*I39</f>
        <v>0</v>
      </c>
      <c r="K39" s="3">
        <f t="shared" si="5"/>
        <v>0</v>
      </c>
    </row>
    <row r="40" spans="1:12" x14ac:dyDescent="0.3">
      <c r="A40" s="1" t="s">
        <v>19</v>
      </c>
      <c r="B40" s="2"/>
      <c r="C40" s="2">
        <v>45863</v>
      </c>
      <c r="D40" s="2">
        <f t="shared" si="4"/>
        <v>45891</v>
      </c>
      <c r="E40" s="2">
        <v>45863</v>
      </c>
      <c r="F40" s="19" t="s">
        <v>132</v>
      </c>
      <c r="G40" s="18">
        <v>25</v>
      </c>
      <c r="H40" s="7" t="s">
        <v>116</v>
      </c>
      <c r="J40" s="3">
        <f t="shared" ref="J40:J52" si="6">I40*G40</f>
        <v>0</v>
      </c>
      <c r="K40" s="3">
        <f t="shared" si="5"/>
        <v>0</v>
      </c>
    </row>
    <row r="41" spans="1:12" x14ac:dyDescent="0.3">
      <c r="A41" s="1" t="s">
        <v>14</v>
      </c>
      <c r="B41" s="2"/>
      <c r="C41" s="4" t="s">
        <v>116</v>
      </c>
      <c r="D41" s="4" t="s">
        <v>116</v>
      </c>
      <c r="E41" s="2">
        <v>45933</v>
      </c>
      <c r="F41" s="19" t="s">
        <v>135</v>
      </c>
      <c r="G41" s="18">
        <v>22</v>
      </c>
      <c r="H41" s="7" t="s">
        <v>116</v>
      </c>
      <c r="I41" s="18"/>
      <c r="J41" s="3">
        <f>I41*G41</f>
        <v>0</v>
      </c>
      <c r="K41" s="9">
        <f>J41</f>
        <v>0</v>
      </c>
    </row>
    <row r="42" spans="1:12" x14ac:dyDescent="0.3">
      <c r="A42" s="1" t="s">
        <v>4</v>
      </c>
      <c r="B42" s="2"/>
      <c r="C42" s="2">
        <v>45723</v>
      </c>
      <c r="D42" s="2">
        <f t="shared" ref="D42:D52" si="7">C42+28</f>
        <v>45751</v>
      </c>
      <c r="E42" s="4" t="s">
        <v>116</v>
      </c>
      <c r="F42" s="19" t="s">
        <v>136</v>
      </c>
      <c r="G42" s="18">
        <v>6.25</v>
      </c>
      <c r="H42" s="7" t="s">
        <v>116</v>
      </c>
      <c r="J42" s="3">
        <f t="shared" si="6"/>
        <v>0</v>
      </c>
      <c r="K42" s="3">
        <f t="shared" ref="K42:K56" si="8">J42*1.25</f>
        <v>0</v>
      </c>
      <c r="L42" s="1" t="s">
        <v>126</v>
      </c>
    </row>
    <row r="43" spans="1:12" x14ac:dyDescent="0.3">
      <c r="A43" s="1" t="s">
        <v>3</v>
      </c>
      <c r="B43" s="2"/>
      <c r="C43" s="2">
        <v>45765</v>
      </c>
      <c r="D43" s="2">
        <f t="shared" si="7"/>
        <v>45793</v>
      </c>
      <c r="E43" s="2">
        <v>45793</v>
      </c>
      <c r="F43" s="2" t="s">
        <v>137</v>
      </c>
      <c r="G43" s="18">
        <v>2</v>
      </c>
      <c r="H43" s="7" t="s">
        <v>116</v>
      </c>
      <c r="J43" s="3">
        <f t="shared" si="6"/>
        <v>0</v>
      </c>
      <c r="K43" s="3">
        <f>J43*1.2</f>
        <v>0</v>
      </c>
    </row>
    <row r="44" spans="1:12" x14ac:dyDescent="0.3">
      <c r="A44" s="1" t="s">
        <v>52</v>
      </c>
      <c r="B44" s="2"/>
      <c r="C44" s="2">
        <v>45709</v>
      </c>
      <c r="D44" s="2">
        <f t="shared" si="7"/>
        <v>45737</v>
      </c>
      <c r="E44" s="4" t="s">
        <v>116</v>
      </c>
      <c r="F44" s="19" t="s">
        <v>20</v>
      </c>
      <c r="G44" s="18">
        <v>12</v>
      </c>
      <c r="H44" s="7" t="s">
        <v>116</v>
      </c>
      <c r="I44" s="18"/>
      <c r="J44" s="3">
        <f t="shared" si="6"/>
        <v>0</v>
      </c>
      <c r="K44" s="3">
        <f t="shared" ref="K44:K52" si="9">J44*1.2</f>
        <v>0</v>
      </c>
    </row>
    <row r="45" spans="1:12" x14ac:dyDescent="0.3">
      <c r="A45" s="1" t="s">
        <v>53</v>
      </c>
      <c r="B45" s="2"/>
      <c r="C45" s="2">
        <v>45842</v>
      </c>
      <c r="D45" s="2">
        <f t="shared" si="7"/>
        <v>45870</v>
      </c>
      <c r="E45" s="2">
        <v>45842</v>
      </c>
      <c r="F45" s="19" t="s">
        <v>20</v>
      </c>
      <c r="G45" s="18">
        <v>12</v>
      </c>
      <c r="H45" s="7" t="s">
        <v>116</v>
      </c>
      <c r="I45" s="18"/>
      <c r="J45" s="3">
        <f t="shared" si="6"/>
        <v>0</v>
      </c>
      <c r="K45" s="3">
        <f t="shared" si="9"/>
        <v>0</v>
      </c>
    </row>
    <row r="46" spans="1:12" x14ac:dyDescent="0.3">
      <c r="A46" s="1" t="s">
        <v>26</v>
      </c>
      <c r="B46" s="2"/>
      <c r="C46" s="2">
        <v>45702</v>
      </c>
      <c r="D46" s="2">
        <f t="shared" si="7"/>
        <v>45730</v>
      </c>
      <c r="E46" s="2">
        <v>45758</v>
      </c>
      <c r="F46" s="19" t="s">
        <v>132</v>
      </c>
      <c r="G46" s="18">
        <v>25</v>
      </c>
      <c r="H46" s="7" t="s">
        <v>116</v>
      </c>
      <c r="I46" s="18"/>
      <c r="J46" s="3">
        <f t="shared" si="6"/>
        <v>0</v>
      </c>
      <c r="K46" s="3">
        <f t="shared" si="9"/>
        <v>0</v>
      </c>
      <c r="L46" s="1" t="s">
        <v>177</v>
      </c>
    </row>
    <row r="47" spans="1:12" x14ac:dyDescent="0.3">
      <c r="A47" s="18" t="s">
        <v>97</v>
      </c>
      <c r="B47" s="2"/>
      <c r="C47" s="2">
        <v>45863</v>
      </c>
      <c r="D47" s="2">
        <f t="shared" si="7"/>
        <v>45891</v>
      </c>
      <c r="E47" s="2">
        <v>45863</v>
      </c>
      <c r="F47" s="19" t="s">
        <v>132</v>
      </c>
      <c r="G47" s="1">
        <v>25</v>
      </c>
      <c r="H47" s="7" t="s">
        <v>116</v>
      </c>
      <c r="I47" s="18"/>
      <c r="J47" s="3">
        <f t="shared" si="6"/>
        <v>0</v>
      </c>
      <c r="K47" s="3">
        <f t="shared" si="9"/>
        <v>0</v>
      </c>
      <c r="L47" s="1" t="s">
        <v>177</v>
      </c>
    </row>
    <row r="48" spans="1:12" x14ac:dyDescent="0.3">
      <c r="A48" s="1" t="s">
        <v>98</v>
      </c>
      <c r="B48" s="2"/>
      <c r="C48" s="2">
        <v>45905</v>
      </c>
      <c r="D48" s="2">
        <f t="shared" si="7"/>
        <v>45933</v>
      </c>
      <c r="E48" s="2">
        <v>45905</v>
      </c>
      <c r="F48" s="19" t="s">
        <v>132</v>
      </c>
      <c r="G48" s="1">
        <v>25</v>
      </c>
      <c r="H48" s="7" t="s">
        <v>116</v>
      </c>
      <c r="I48" s="18"/>
      <c r="J48" s="3">
        <f t="shared" si="6"/>
        <v>0</v>
      </c>
      <c r="K48" s="3">
        <f t="shared" si="9"/>
        <v>0</v>
      </c>
      <c r="L48" s="1" t="s">
        <v>177</v>
      </c>
    </row>
    <row r="49" spans="1:12" x14ac:dyDescent="0.3">
      <c r="A49" s="1" t="s">
        <v>40</v>
      </c>
      <c r="B49" s="2"/>
      <c r="C49" s="2">
        <v>45702</v>
      </c>
      <c r="D49" s="2">
        <f t="shared" si="7"/>
        <v>45730</v>
      </c>
      <c r="E49" s="2">
        <v>45730</v>
      </c>
      <c r="F49" s="19" t="s">
        <v>20</v>
      </c>
      <c r="G49" s="1">
        <v>25</v>
      </c>
      <c r="H49" s="7" t="s">
        <v>116</v>
      </c>
      <c r="I49" s="7"/>
      <c r="J49" s="3">
        <f t="shared" si="6"/>
        <v>0</v>
      </c>
      <c r="K49" s="3">
        <f t="shared" si="9"/>
        <v>0</v>
      </c>
      <c r="L49" s="1" t="s">
        <v>118</v>
      </c>
    </row>
    <row r="50" spans="1:12" x14ac:dyDescent="0.3">
      <c r="A50" s="1" t="s">
        <v>39</v>
      </c>
      <c r="B50" s="2"/>
      <c r="C50" s="2">
        <v>45772</v>
      </c>
      <c r="D50" s="2">
        <f t="shared" si="7"/>
        <v>45800</v>
      </c>
      <c r="E50" s="2">
        <v>45800</v>
      </c>
      <c r="F50" s="19" t="s">
        <v>20</v>
      </c>
      <c r="G50" s="1">
        <v>25</v>
      </c>
      <c r="H50" s="7" t="s">
        <v>116</v>
      </c>
      <c r="I50" s="7"/>
      <c r="J50" s="3">
        <f t="shared" si="6"/>
        <v>0</v>
      </c>
      <c r="K50" s="3">
        <f t="shared" si="9"/>
        <v>0</v>
      </c>
      <c r="L50" s="1" t="s">
        <v>118</v>
      </c>
    </row>
    <row r="51" spans="1:12" x14ac:dyDescent="0.3">
      <c r="A51" s="1" t="s">
        <v>95</v>
      </c>
      <c r="B51" s="2"/>
      <c r="C51" s="2">
        <v>45891</v>
      </c>
      <c r="D51" s="2">
        <f t="shared" si="7"/>
        <v>45919</v>
      </c>
      <c r="E51" s="4">
        <v>45891</v>
      </c>
      <c r="F51" s="19" t="s">
        <v>20</v>
      </c>
      <c r="G51" s="18">
        <v>25</v>
      </c>
      <c r="H51" s="7" t="s">
        <v>116</v>
      </c>
      <c r="I51" s="7"/>
      <c r="J51" s="3">
        <f t="shared" si="6"/>
        <v>0</v>
      </c>
      <c r="K51" s="3">
        <f t="shared" si="9"/>
        <v>0</v>
      </c>
      <c r="L51" s="1" t="s">
        <v>118</v>
      </c>
    </row>
    <row r="52" spans="1:12" x14ac:dyDescent="0.3">
      <c r="A52" s="1" t="s">
        <v>96</v>
      </c>
      <c r="B52" s="2"/>
      <c r="C52" s="2">
        <v>45912</v>
      </c>
      <c r="D52" s="2">
        <f t="shared" si="7"/>
        <v>45940</v>
      </c>
      <c r="E52" s="2">
        <v>45912</v>
      </c>
      <c r="F52" s="19" t="s">
        <v>20</v>
      </c>
      <c r="G52" s="18">
        <v>25</v>
      </c>
      <c r="H52" s="7" t="s">
        <v>116</v>
      </c>
      <c r="I52" s="4"/>
      <c r="J52" s="3">
        <f t="shared" si="6"/>
        <v>0</v>
      </c>
      <c r="K52" s="3">
        <f t="shared" si="9"/>
        <v>0</v>
      </c>
      <c r="L52" s="1" t="s">
        <v>118</v>
      </c>
    </row>
    <row r="53" spans="1:12" x14ac:dyDescent="0.3">
      <c r="A53" s="1" t="s">
        <v>47</v>
      </c>
      <c r="B53" s="2"/>
      <c r="C53" s="4" t="s">
        <v>116</v>
      </c>
      <c r="D53" s="4" t="s">
        <v>116</v>
      </c>
      <c r="E53" s="2">
        <v>45744</v>
      </c>
      <c r="F53" s="2" t="s">
        <v>138</v>
      </c>
      <c r="G53" s="7" t="s">
        <v>116</v>
      </c>
      <c r="H53" s="18">
        <v>6</v>
      </c>
      <c r="I53" s="2"/>
      <c r="J53" s="3">
        <f>H53*I53</f>
        <v>0</v>
      </c>
      <c r="K53" s="9" t="s">
        <v>116</v>
      </c>
    </row>
    <row r="54" spans="1:12" x14ac:dyDescent="0.3">
      <c r="A54" s="1" t="s">
        <v>48</v>
      </c>
      <c r="B54" s="2"/>
      <c r="C54" s="4" t="s">
        <v>116</v>
      </c>
      <c r="D54" s="4" t="s">
        <v>116</v>
      </c>
      <c r="E54" s="2">
        <v>45793</v>
      </c>
      <c r="F54" s="2" t="s">
        <v>138</v>
      </c>
      <c r="G54" s="7" t="s">
        <v>116</v>
      </c>
      <c r="H54" s="18">
        <v>6</v>
      </c>
      <c r="I54" s="2"/>
      <c r="J54" s="3">
        <f>H54*I54</f>
        <v>0</v>
      </c>
      <c r="K54" s="9" t="s">
        <v>116</v>
      </c>
    </row>
    <row r="55" spans="1:12" x14ac:dyDescent="0.3">
      <c r="A55" s="1" t="s">
        <v>113</v>
      </c>
      <c r="B55" s="2"/>
      <c r="C55" s="4" t="s">
        <v>116</v>
      </c>
      <c r="D55" s="4" t="s">
        <v>116</v>
      </c>
      <c r="E55" s="2">
        <v>45828</v>
      </c>
      <c r="F55" s="2" t="s">
        <v>138</v>
      </c>
      <c r="G55" s="7" t="s">
        <v>116</v>
      </c>
      <c r="H55" s="18">
        <v>6</v>
      </c>
      <c r="I55" s="2"/>
      <c r="J55" s="3">
        <f>H55*I55</f>
        <v>0</v>
      </c>
      <c r="K55" s="9" t="s">
        <v>116</v>
      </c>
    </row>
    <row r="56" spans="1:12" x14ac:dyDescent="0.3">
      <c r="A56" s="1" t="s">
        <v>49</v>
      </c>
      <c r="B56" s="18"/>
      <c r="C56" s="2">
        <v>45751</v>
      </c>
      <c r="D56" s="2">
        <f>C56+28</f>
        <v>45779</v>
      </c>
      <c r="E56" s="2">
        <v>45779</v>
      </c>
      <c r="F56" s="19" t="s">
        <v>21</v>
      </c>
      <c r="G56" s="1">
        <v>4</v>
      </c>
      <c r="H56" s="7" t="s">
        <v>116</v>
      </c>
      <c r="J56" s="3">
        <f>I56*G56</f>
        <v>0</v>
      </c>
      <c r="K56" s="3">
        <f t="shared" si="8"/>
        <v>0</v>
      </c>
    </row>
    <row r="57" spans="1:12" x14ac:dyDescent="0.3">
      <c r="A57" s="1" t="s">
        <v>87</v>
      </c>
      <c r="B57" s="2"/>
      <c r="C57" s="2">
        <v>45709</v>
      </c>
      <c r="D57" s="2">
        <f>C57+28</f>
        <v>45737</v>
      </c>
      <c r="E57" s="2">
        <v>45765</v>
      </c>
      <c r="F57" s="2" t="s">
        <v>20</v>
      </c>
      <c r="G57" s="1">
        <v>12</v>
      </c>
      <c r="H57" s="7" t="s">
        <v>116</v>
      </c>
      <c r="J57" s="3">
        <f>I57*G57</f>
        <v>0</v>
      </c>
      <c r="K57" s="3">
        <f>J57*1.2</f>
        <v>0</v>
      </c>
    </row>
    <row r="58" spans="1:12" x14ac:dyDescent="0.3">
      <c r="A58" s="1" t="s">
        <v>86</v>
      </c>
      <c r="B58" s="2"/>
      <c r="C58" s="2">
        <v>45877</v>
      </c>
      <c r="D58" s="2">
        <f>C58+28</f>
        <v>45905</v>
      </c>
      <c r="E58" s="2">
        <v>45877</v>
      </c>
      <c r="F58" s="2" t="s">
        <v>20</v>
      </c>
      <c r="G58" s="1">
        <v>12</v>
      </c>
      <c r="H58" s="7" t="s">
        <v>116</v>
      </c>
      <c r="J58" s="3">
        <f>I58*G58</f>
        <v>0</v>
      </c>
      <c r="K58" s="3">
        <f t="shared" ref="K58:K59" si="10">J58*1.2</f>
        <v>0</v>
      </c>
    </row>
    <row r="59" spans="1:12" x14ac:dyDescent="0.3">
      <c r="A59" s="1" t="s">
        <v>5</v>
      </c>
      <c r="B59" s="2"/>
      <c r="C59" s="2">
        <v>45779</v>
      </c>
      <c r="D59" s="2">
        <f>C59+28</f>
        <v>45807</v>
      </c>
      <c r="E59" s="2">
        <v>45793</v>
      </c>
      <c r="F59" s="19" t="s">
        <v>21</v>
      </c>
      <c r="G59" s="18">
        <v>4</v>
      </c>
      <c r="H59" s="7" t="s">
        <v>116</v>
      </c>
      <c r="I59" s="18"/>
      <c r="J59" s="3">
        <f>I59*G59</f>
        <v>0</v>
      </c>
      <c r="K59" s="3">
        <f t="shared" si="10"/>
        <v>0</v>
      </c>
    </row>
    <row r="60" spans="1:12" x14ac:dyDescent="0.3">
      <c r="A60" s="1" t="s">
        <v>55</v>
      </c>
      <c r="B60" s="2"/>
      <c r="C60" s="2">
        <v>45702</v>
      </c>
      <c r="D60" s="2" t="s">
        <v>179</v>
      </c>
      <c r="E60" s="4" t="s">
        <v>116</v>
      </c>
      <c r="F60" s="2" t="s">
        <v>139</v>
      </c>
      <c r="G60" s="1">
        <v>3</v>
      </c>
      <c r="H60" s="7" t="s">
        <v>116</v>
      </c>
      <c r="I60" s="18"/>
      <c r="J60" s="3">
        <f>I60*G60</f>
        <v>0</v>
      </c>
      <c r="K60" s="3">
        <f>J60*1.5</f>
        <v>0</v>
      </c>
    </row>
    <row r="61" spans="1:12" x14ac:dyDescent="0.3">
      <c r="A61" s="1" t="s">
        <v>2</v>
      </c>
      <c r="B61" s="2"/>
      <c r="C61" s="4" t="s">
        <v>116</v>
      </c>
      <c r="D61" s="4" t="s">
        <v>116</v>
      </c>
      <c r="E61" s="2">
        <v>45751</v>
      </c>
      <c r="F61" s="19" t="s">
        <v>140</v>
      </c>
      <c r="G61" s="7" t="s">
        <v>116</v>
      </c>
      <c r="H61" s="18">
        <v>3</v>
      </c>
      <c r="J61" s="3">
        <f>H61*I61</f>
        <v>0</v>
      </c>
      <c r="K61" s="9" t="s">
        <v>116</v>
      </c>
      <c r="L61" s="1" t="s">
        <v>200</v>
      </c>
    </row>
    <row r="62" spans="1:12" x14ac:dyDescent="0.3">
      <c r="A62" s="1" t="s">
        <v>16</v>
      </c>
      <c r="B62" s="2"/>
      <c r="C62" s="2">
        <v>45702</v>
      </c>
      <c r="D62" s="2">
        <f t="shared" ref="D62:D69" si="11">C62+28</f>
        <v>45730</v>
      </c>
      <c r="E62" s="2">
        <v>45730</v>
      </c>
      <c r="F62" s="19" t="s">
        <v>132</v>
      </c>
      <c r="G62" s="18">
        <v>25</v>
      </c>
      <c r="H62" s="7" t="s">
        <v>116</v>
      </c>
      <c r="J62" s="3">
        <f>I62*G62</f>
        <v>0</v>
      </c>
      <c r="K62" s="3">
        <f>J62*1.2</f>
        <v>0</v>
      </c>
      <c r="L62" s="1" t="s">
        <v>177</v>
      </c>
    </row>
    <row r="63" spans="1:12" x14ac:dyDescent="0.3">
      <c r="A63" s="1" t="s">
        <v>65</v>
      </c>
      <c r="B63" s="2"/>
      <c r="C63" s="2">
        <v>45709</v>
      </c>
      <c r="D63" s="2">
        <f t="shared" si="11"/>
        <v>45737</v>
      </c>
      <c r="E63" s="2">
        <v>45723</v>
      </c>
      <c r="F63" s="19" t="s">
        <v>153</v>
      </c>
      <c r="G63" s="7" t="s">
        <v>116</v>
      </c>
      <c r="H63" s="18">
        <v>1</v>
      </c>
      <c r="J63" s="3">
        <f>H63*I63</f>
        <v>0</v>
      </c>
      <c r="K63" s="3">
        <f t="shared" ref="K63:K69" si="12">J63*1.2</f>
        <v>0</v>
      </c>
    </row>
    <row r="64" spans="1:12" x14ac:dyDescent="0.3">
      <c r="A64" s="1" t="s">
        <v>154</v>
      </c>
      <c r="B64" s="2"/>
      <c r="C64" s="2">
        <v>45709</v>
      </c>
      <c r="D64" s="2">
        <f t="shared" si="11"/>
        <v>45737</v>
      </c>
      <c r="E64" s="2">
        <v>45723</v>
      </c>
      <c r="F64" s="19" t="s">
        <v>155</v>
      </c>
      <c r="G64" s="7">
        <v>40</v>
      </c>
      <c r="H64" s="18"/>
      <c r="J64" s="3">
        <f>G64*I64</f>
        <v>0</v>
      </c>
      <c r="K64" s="3">
        <f t="shared" si="12"/>
        <v>0</v>
      </c>
    </row>
    <row r="65" spans="1:12" x14ac:dyDescent="0.3">
      <c r="A65" s="1" t="s">
        <v>157</v>
      </c>
      <c r="B65" s="2"/>
      <c r="C65" s="2">
        <v>45737</v>
      </c>
      <c r="D65" s="2">
        <f t="shared" si="11"/>
        <v>45765</v>
      </c>
      <c r="E65" s="2">
        <v>45758</v>
      </c>
      <c r="F65" s="19" t="s">
        <v>153</v>
      </c>
      <c r="G65" s="7" t="s">
        <v>116</v>
      </c>
      <c r="H65" s="18">
        <v>1</v>
      </c>
      <c r="J65" s="3">
        <f>H65*I65</f>
        <v>0</v>
      </c>
      <c r="K65" s="3">
        <f t="shared" si="12"/>
        <v>0</v>
      </c>
    </row>
    <row r="66" spans="1:12" x14ac:dyDescent="0.3">
      <c r="A66" s="1" t="s">
        <v>156</v>
      </c>
      <c r="B66" s="2"/>
      <c r="C66" s="2">
        <v>45737</v>
      </c>
      <c r="D66" s="2">
        <f t="shared" si="11"/>
        <v>45765</v>
      </c>
      <c r="E66" s="2">
        <v>45758</v>
      </c>
      <c r="F66" s="19" t="s">
        <v>155</v>
      </c>
      <c r="G66" s="7">
        <v>40</v>
      </c>
      <c r="H66" s="18"/>
      <c r="J66" s="3">
        <f>G66*I66</f>
        <v>0</v>
      </c>
      <c r="K66" s="3">
        <f t="shared" si="12"/>
        <v>0</v>
      </c>
    </row>
    <row r="67" spans="1:12" x14ac:dyDescent="0.3">
      <c r="A67" s="1" t="s">
        <v>17</v>
      </c>
      <c r="B67" s="2"/>
      <c r="C67" s="2">
        <v>45765</v>
      </c>
      <c r="D67" s="2">
        <f t="shared" si="11"/>
        <v>45793</v>
      </c>
      <c r="E67" s="2">
        <v>45793</v>
      </c>
      <c r="F67" s="19" t="s">
        <v>23</v>
      </c>
      <c r="G67" s="18">
        <v>1</v>
      </c>
      <c r="H67" s="7" t="s">
        <v>116</v>
      </c>
      <c r="I67" s="18"/>
      <c r="J67" s="3">
        <f>I67*G67</f>
        <v>0</v>
      </c>
      <c r="K67" s="3">
        <f t="shared" si="12"/>
        <v>0</v>
      </c>
    </row>
    <row r="68" spans="1:12" x14ac:dyDescent="0.3">
      <c r="A68" s="1" t="s">
        <v>82</v>
      </c>
      <c r="B68" s="2"/>
      <c r="C68" s="2">
        <v>45723</v>
      </c>
      <c r="D68" s="2">
        <f t="shared" si="11"/>
        <v>45751</v>
      </c>
      <c r="E68" s="4">
        <v>45758</v>
      </c>
      <c r="F68" s="19" t="s">
        <v>141</v>
      </c>
      <c r="G68" s="18">
        <v>40</v>
      </c>
      <c r="H68" s="7" t="s">
        <v>116</v>
      </c>
      <c r="J68" s="3">
        <f>I68*G68</f>
        <v>0</v>
      </c>
      <c r="K68" s="3">
        <f t="shared" si="12"/>
        <v>0</v>
      </c>
    </row>
    <row r="69" spans="1:12" x14ac:dyDescent="0.3">
      <c r="A69" s="1" t="s">
        <v>207</v>
      </c>
      <c r="B69" s="2"/>
      <c r="C69" s="2">
        <v>45751</v>
      </c>
      <c r="D69" s="2">
        <f t="shared" si="11"/>
        <v>45779</v>
      </c>
      <c r="E69" s="4">
        <v>45758</v>
      </c>
      <c r="F69" s="19" t="s">
        <v>141</v>
      </c>
      <c r="G69" s="18">
        <v>40</v>
      </c>
      <c r="H69" s="7" t="s">
        <v>116</v>
      </c>
      <c r="I69" s="2"/>
      <c r="J69" s="3">
        <f>I69*G69</f>
        <v>0</v>
      </c>
      <c r="K69" s="3">
        <f t="shared" si="12"/>
        <v>0</v>
      </c>
    </row>
    <row r="70" spans="1:12" x14ac:dyDescent="0.3">
      <c r="A70" s="1" t="s">
        <v>71</v>
      </c>
      <c r="B70" s="2"/>
      <c r="C70" s="7" t="s">
        <v>116</v>
      </c>
      <c r="D70" s="7" t="s">
        <v>116</v>
      </c>
      <c r="E70" s="2">
        <v>45723</v>
      </c>
      <c r="F70" s="19" t="s">
        <v>142</v>
      </c>
      <c r="G70" s="7" t="s">
        <v>116</v>
      </c>
      <c r="H70" s="7">
        <v>3</v>
      </c>
      <c r="J70" s="3">
        <f t="shared" ref="J70:J83" si="13">H70*I70</f>
        <v>0</v>
      </c>
      <c r="K70" s="9" t="s">
        <v>116</v>
      </c>
    </row>
    <row r="71" spans="1:12" x14ac:dyDescent="0.3">
      <c r="A71" s="1" t="s">
        <v>72</v>
      </c>
      <c r="B71" s="2"/>
      <c r="C71" s="7" t="s">
        <v>116</v>
      </c>
      <c r="D71" s="7" t="s">
        <v>116</v>
      </c>
      <c r="E71" s="2">
        <v>45737</v>
      </c>
      <c r="F71" s="19" t="s">
        <v>142</v>
      </c>
      <c r="G71" s="7" t="s">
        <v>116</v>
      </c>
      <c r="H71" s="7">
        <v>3</v>
      </c>
      <c r="J71" s="3">
        <f t="shared" si="13"/>
        <v>0</v>
      </c>
      <c r="K71" s="9" t="s">
        <v>116</v>
      </c>
    </row>
    <row r="72" spans="1:12" x14ac:dyDescent="0.3">
      <c r="A72" s="1" t="s">
        <v>73</v>
      </c>
      <c r="B72" s="2"/>
      <c r="C72" s="7" t="s">
        <v>116</v>
      </c>
      <c r="D72" s="7" t="s">
        <v>116</v>
      </c>
      <c r="E72" s="2">
        <v>45751</v>
      </c>
      <c r="F72" s="19" t="s">
        <v>142</v>
      </c>
      <c r="G72" s="7" t="s">
        <v>116</v>
      </c>
      <c r="H72" s="7">
        <v>3</v>
      </c>
      <c r="J72" s="3">
        <f t="shared" si="13"/>
        <v>0</v>
      </c>
      <c r="K72" s="9" t="s">
        <v>116</v>
      </c>
    </row>
    <row r="73" spans="1:12" x14ac:dyDescent="0.3">
      <c r="A73" s="1" t="s">
        <v>74</v>
      </c>
      <c r="B73" s="2"/>
      <c r="C73" s="7" t="s">
        <v>116</v>
      </c>
      <c r="D73" s="7" t="s">
        <v>116</v>
      </c>
      <c r="E73" s="2">
        <v>45765</v>
      </c>
      <c r="F73" s="19" t="s">
        <v>142</v>
      </c>
      <c r="G73" s="7" t="s">
        <v>116</v>
      </c>
      <c r="H73" s="7">
        <v>3</v>
      </c>
      <c r="J73" s="3">
        <f t="shared" si="13"/>
        <v>0</v>
      </c>
      <c r="K73" s="9" t="s">
        <v>116</v>
      </c>
    </row>
    <row r="74" spans="1:12" x14ac:dyDescent="0.3">
      <c r="A74" s="1" t="s">
        <v>75</v>
      </c>
      <c r="B74" s="2"/>
      <c r="C74" s="7" t="s">
        <v>116</v>
      </c>
      <c r="D74" s="7" t="s">
        <v>116</v>
      </c>
      <c r="E74" s="2">
        <v>45779</v>
      </c>
      <c r="F74" s="19" t="s">
        <v>142</v>
      </c>
      <c r="G74" s="7" t="s">
        <v>116</v>
      </c>
      <c r="H74" s="7">
        <v>3</v>
      </c>
      <c r="J74" s="3">
        <f t="shared" si="13"/>
        <v>0</v>
      </c>
      <c r="K74" s="9" t="s">
        <v>116</v>
      </c>
    </row>
    <row r="75" spans="1:12" x14ac:dyDescent="0.3">
      <c r="A75" s="1" t="s">
        <v>76</v>
      </c>
      <c r="B75" s="2"/>
      <c r="C75" s="7" t="s">
        <v>116</v>
      </c>
      <c r="D75" s="7" t="s">
        <v>116</v>
      </c>
      <c r="E75" s="2">
        <v>45884</v>
      </c>
      <c r="F75" s="19" t="s">
        <v>142</v>
      </c>
      <c r="G75" s="7" t="s">
        <v>116</v>
      </c>
      <c r="H75" s="7">
        <v>3</v>
      </c>
      <c r="J75" s="3">
        <f t="shared" si="13"/>
        <v>0</v>
      </c>
      <c r="K75" s="9" t="s">
        <v>116</v>
      </c>
    </row>
    <row r="76" spans="1:12" x14ac:dyDescent="0.3">
      <c r="A76" s="1" t="s">
        <v>77</v>
      </c>
      <c r="B76" s="2"/>
      <c r="C76" s="7" t="s">
        <v>116</v>
      </c>
      <c r="D76" s="7" t="s">
        <v>116</v>
      </c>
      <c r="E76" s="2">
        <v>45898</v>
      </c>
      <c r="F76" s="19" t="s">
        <v>142</v>
      </c>
      <c r="G76" s="7" t="s">
        <v>116</v>
      </c>
      <c r="H76" s="7">
        <v>3</v>
      </c>
      <c r="J76" s="3">
        <f t="shared" si="13"/>
        <v>0</v>
      </c>
      <c r="K76" s="9" t="s">
        <v>116</v>
      </c>
    </row>
    <row r="77" spans="1:12" s="10" customFormat="1" x14ac:dyDescent="0.3">
      <c r="A77" s="1" t="s">
        <v>102</v>
      </c>
      <c r="B77" s="2"/>
      <c r="C77" s="7" t="s">
        <v>116</v>
      </c>
      <c r="D77" s="7" t="s">
        <v>116</v>
      </c>
      <c r="E77" s="2">
        <v>45709</v>
      </c>
      <c r="F77" s="2" t="s">
        <v>143</v>
      </c>
      <c r="G77" s="7" t="s">
        <v>116</v>
      </c>
      <c r="H77" s="7">
        <v>5</v>
      </c>
      <c r="I77" s="1"/>
      <c r="J77" s="3">
        <f t="shared" si="13"/>
        <v>0</v>
      </c>
      <c r="K77" s="9" t="s">
        <v>116</v>
      </c>
      <c r="L77" s="1"/>
    </row>
    <row r="78" spans="1:12" x14ac:dyDescent="0.3">
      <c r="A78" s="1" t="s">
        <v>103</v>
      </c>
      <c r="B78" s="2"/>
      <c r="C78" s="7" t="s">
        <v>116</v>
      </c>
      <c r="D78" s="7" t="s">
        <v>116</v>
      </c>
      <c r="E78" s="2">
        <v>45723</v>
      </c>
      <c r="F78" s="2" t="s">
        <v>143</v>
      </c>
      <c r="G78" s="7" t="s">
        <v>116</v>
      </c>
      <c r="H78" s="7">
        <v>5</v>
      </c>
      <c r="J78" s="3">
        <f t="shared" si="13"/>
        <v>0</v>
      </c>
      <c r="K78" s="9" t="s">
        <v>116</v>
      </c>
    </row>
    <row r="79" spans="1:12" x14ac:dyDescent="0.3">
      <c r="A79" s="1" t="s">
        <v>104</v>
      </c>
      <c r="B79" s="2"/>
      <c r="C79" s="7" t="s">
        <v>116</v>
      </c>
      <c r="D79" s="7" t="s">
        <v>116</v>
      </c>
      <c r="E79" s="2">
        <v>45751</v>
      </c>
      <c r="F79" s="2" t="s">
        <v>143</v>
      </c>
      <c r="G79" s="7" t="s">
        <v>116</v>
      </c>
      <c r="H79" s="7">
        <v>5</v>
      </c>
      <c r="J79" s="3">
        <f t="shared" si="13"/>
        <v>0</v>
      </c>
      <c r="K79" s="9" t="s">
        <v>116</v>
      </c>
    </row>
    <row r="80" spans="1:12" x14ac:dyDescent="0.3">
      <c r="A80" s="1" t="s">
        <v>105</v>
      </c>
      <c r="B80" s="2"/>
      <c r="C80" s="7" t="s">
        <v>116</v>
      </c>
      <c r="D80" s="7" t="s">
        <v>116</v>
      </c>
      <c r="E80" s="2">
        <v>45765</v>
      </c>
      <c r="F80" s="2" t="s">
        <v>143</v>
      </c>
      <c r="G80" s="7" t="s">
        <v>116</v>
      </c>
      <c r="H80" s="7">
        <v>5</v>
      </c>
      <c r="J80" s="3">
        <f t="shared" si="13"/>
        <v>0</v>
      </c>
      <c r="K80" s="9" t="s">
        <v>116</v>
      </c>
    </row>
    <row r="81" spans="1:12" x14ac:dyDescent="0.3">
      <c r="A81" s="1" t="s">
        <v>106</v>
      </c>
      <c r="B81" s="2"/>
      <c r="C81" s="7" t="s">
        <v>116</v>
      </c>
      <c r="D81" s="7" t="s">
        <v>116</v>
      </c>
      <c r="E81" s="2">
        <v>45779</v>
      </c>
      <c r="F81" s="2" t="s">
        <v>143</v>
      </c>
      <c r="G81" s="7" t="s">
        <v>116</v>
      </c>
      <c r="H81" s="7">
        <v>5</v>
      </c>
      <c r="I81" s="18"/>
      <c r="J81" s="3">
        <f t="shared" si="13"/>
        <v>0</v>
      </c>
      <c r="K81" s="9" t="s">
        <v>116</v>
      </c>
    </row>
    <row r="82" spans="1:12" x14ac:dyDescent="0.3">
      <c r="A82" s="1" t="s">
        <v>107</v>
      </c>
      <c r="B82" s="2"/>
      <c r="C82" s="7" t="s">
        <v>116</v>
      </c>
      <c r="D82" s="7" t="s">
        <v>116</v>
      </c>
      <c r="E82" s="2">
        <v>45884</v>
      </c>
      <c r="F82" s="2" t="s">
        <v>143</v>
      </c>
      <c r="G82" s="7" t="s">
        <v>116</v>
      </c>
      <c r="H82" s="7">
        <v>5</v>
      </c>
      <c r="I82" s="18"/>
      <c r="J82" s="3">
        <f t="shared" si="13"/>
        <v>0</v>
      </c>
      <c r="K82" s="9" t="s">
        <v>116</v>
      </c>
    </row>
    <row r="83" spans="1:12" x14ac:dyDescent="0.3">
      <c r="A83" s="1" t="s">
        <v>108</v>
      </c>
      <c r="B83" s="2"/>
      <c r="C83" s="7" t="s">
        <v>116</v>
      </c>
      <c r="D83" s="7" t="s">
        <v>116</v>
      </c>
      <c r="E83" s="2">
        <v>45898</v>
      </c>
      <c r="F83" s="2" t="s">
        <v>143</v>
      </c>
      <c r="G83" s="7" t="s">
        <v>116</v>
      </c>
      <c r="H83" s="7">
        <v>5</v>
      </c>
      <c r="I83" s="18"/>
      <c r="J83" s="3">
        <f t="shared" si="13"/>
        <v>0</v>
      </c>
      <c r="K83" s="9" t="s">
        <v>116</v>
      </c>
    </row>
    <row r="84" spans="1:12" x14ac:dyDescent="0.3">
      <c r="A84" s="1" t="s">
        <v>9</v>
      </c>
      <c r="B84" s="2"/>
      <c r="C84" s="2">
        <v>45779</v>
      </c>
      <c r="D84" s="2">
        <f>C84+28</f>
        <v>45807</v>
      </c>
      <c r="E84" s="2">
        <v>45779</v>
      </c>
      <c r="F84" s="19" t="s">
        <v>21</v>
      </c>
      <c r="G84" s="1">
        <v>4</v>
      </c>
      <c r="H84" s="7" t="s">
        <v>116</v>
      </c>
      <c r="I84" s="18"/>
      <c r="J84" s="3">
        <f>I84*G84</f>
        <v>0</v>
      </c>
      <c r="K84" s="3">
        <f>J84*1.2</f>
        <v>0</v>
      </c>
      <c r="L84" s="1" t="s">
        <v>198</v>
      </c>
    </row>
    <row r="85" spans="1:12" x14ac:dyDescent="0.3">
      <c r="A85" s="1" t="s">
        <v>18</v>
      </c>
      <c r="B85" s="2"/>
      <c r="C85" s="2">
        <v>45821</v>
      </c>
      <c r="D85" s="2">
        <f>C85+28</f>
        <v>45849</v>
      </c>
      <c r="E85" s="2">
        <v>45821</v>
      </c>
      <c r="F85" s="19" t="s">
        <v>144</v>
      </c>
      <c r="G85" s="1">
        <v>2.6</v>
      </c>
      <c r="H85" s="7" t="s">
        <v>116</v>
      </c>
      <c r="J85" s="3">
        <f>I85*G85</f>
        <v>0</v>
      </c>
      <c r="K85" s="3">
        <f t="shared" ref="K85" si="14">J85*1.25</f>
        <v>0</v>
      </c>
      <c r="L85" s="1" t="s">
        <v>198</v>
      </c>
    </row>
    <row r="86" spans="1:12" x14ac:dyDescent="0.3">
      <c r="A86" s="1" t="s">
        <v>90</v>
      </c>
      <c r="B86" s="2"/>
      <c r="C86" s="7" t="s">
        <v>116</v>
      </c>
      <c r="D86" s="7" t="s">
        <v>116</v>
      </c>
      <c r="E86" s="2">
        <v>45723</v>
      </c>
      <c r="F86" s="2" t="s">
        <v>138</v>
      </c>
      <c r="G86" s="7" t="s">
        <v>116</v>
      </c>
      <c r="H86" s="7">
        <v>6</v>
      </c>
      <c r="I86" s="2"/>
      <c r="J86" s="3">
        <f>H86*I86</f>
        <v>0</v>
      </c>
      <c r="K86" s="7" t="s">
        <v>116</v>
      </c>
    </row>
    <row r="87" spans="1:12" x14ac:dyDescent="0.3">
      <c r="A87" s="1" t="s">
        <v>91</v>
      </c>
      <c r="B87" s="2"/>
      <c r="C87" s="7" t="s">
        <v>116</v>
      </c>
      <c r="D87" s="7" t="s">
        <v>116</v>
      </c>
      <c r="E87" s="2">
        <v>45751</v>
      </c>
      <c r="F87" s="2" t="s">
        <v>138</v>
      </c>
      <c r="G87" s="7" t="s">
        <v>116</v>
      </c>
      <c r="H87" s="7">
        <v>6</v>
      </c>
      <c r="I87" s="2"/>
      <c r="J87" s="3">
        <f>H87*I87</f>
        <v>0</v>
      </c>
      <c r="K87" s="7" t="s">
        <v>116</v>
      </c>
    </row>
    <row r="88" spans="1:12" s="10" customFormat="1" x14ac:dyDescent="0.3">
      <c r="A88" s="1" t="s">
        <v>109</v>
      </c>
      <c r="B88" s="2"/>
      <c r="C88" s="7" t="s">
        <v>116</v>
      </c>
      <c r="D88" s="7" t="s">
        <v>116</v>
      </c>
      <c r="E88" s="2">
        <v>45779</v>
      </c>
      <c r="F88" s="2" t="s">
        <v>138</v>
      </c>
      <c r="G88" s="7" t="s">
        <v>116</v>
      </c>
      <c r="H88" s="7">
        <v>6</v>
      </c>
      <c r="I88" s="2"/>
      <c r="J88" s="3">
        <f>H88*I88</f>
        <v>0</v>
      </c>
      <c r="K88" s="7" t="s">
        <v>116</v>
      </c>
      <c r="L88" s="1"/>
    </row>
    <row r="89" spans="1:12" x14ac:dyDescent="0.3">
      <c r="A89" s="1" t="s">
        <v>110</v>
      </c>
      <c r="B89" s="2"/>
      <c r="C89" s="7" t="s">
        <v>116</v>
      </c>
      <c r="D89" s="7" t="s">
        <v>116</v>
      </c>
      <c r="E89" s="2">
        <v>45884</v>
      </c>
      <c r="F89" s="2" t="s">
        <v>138</v>
      </c>
      <c r="G89" s="7" t="s">
        <v>116</v>
      </c>
      <c r="H89" s="7">
        <v>6</v>
      </c>
      <c r="I89" s="2"/>
      <c r="J89" s="3">
        <f>H89*I89</f>
        <v>0</v>
      </c>
      <c r="K89" s="7" t="s">
        <v>116</v>
      </c>
    </row>
    <row r="90" spans="1:12" x14ac:dyDescent="0.3">
      <c r="A90" s="1" t="s">
        <v>111</v>
      </c>
      <c r="B90" s="2"/>
      <c r="C90" s="7" t="s">
        <v>116</v>
      </c>
      <c r="D90" s="7" t="s">
        <v>116</v>
      </c>
      <c r="E90" s="2">
        <v>45898</v>
      </c>
      <c r="F90" s="2" t="s">
        <v>138</v>
      </c>
      <c r="G90" s="7" t="s">
        <v>116</v>
      </c>
      <c r="H90" s="7">
        <v>6</v>
      </c>
      <c r="I90" s="2"/>
      <c r="J90" s="3">
        <f>H90*I90</f>
        <v>0</v>
      </c>
      <c r="K90" s="7" t="s">
        <v>116</v>
      </c>
    </row>
    <row r="91" spans="1:12" x14ac:dyDescent="0.3">
      <c r="A91" s="1" t="s">
        <v>28</v>
      </c>
      <c r="B91" s="2"/>
      <c r="C91" s="2">
        <v>45702</v>
      </c>
      <c r="D91" s="2">
        <f t="shared" ref="D91:D122" si="15">C91+28</f>
        <v>45730</v>
      </c>
      <c r="E91" s="4" t="s">
        <v>116</v>
      </c>
      <c r="F91" s="19" t="s">
        <v>20</v>
      </c>
      <c r="G91" s="18">
        <v>12</v>
      </c>
      <c r="H91" s="7" t="s">
        <v>116</v>
      </c>
      <c r="I91" s="18"/>
      <c r="J91" s="3">
        <f t="shared" ref="J91:J113" si="16">I91*G91</f>
        <v>0</v>
      </c>
      <c r="K91" s="3">
        <f>J91*1.2</f>
        <v>0</v>
      </c>
      <c r="L91" s="1" t="s">
        <v>208</v>
      </c>
    </row>
    <row r="92" spans="1:12" s="10" customFormat="1" x14ac:dyDescent="0.3">
      <c r="A92" s="1" t="s">
        <v>27</v>
      </c>
      <c r="B92" s="2"/>
      <c r="C92" s="2">
        <v>45716</v>
      </c>
      <c r="D92" s="2">
        <f t="shared" si="15"/>
        <v>45744</v>
      </c>
      <c r="E92" s="4" t="s">
        <v>116</v>
      </c>
      <c r="F92" s="19" t="s">
        <v>20</v>
      </c>
      <c r="G92" s="1">
        <v>12</v>
      </c>
      <c r="H92" s="7" t="s">
        <v>116</v>
      </c>
      <c r="I92" s="1"/>
      <c r="J92" s="3">
        <f t="shared" si="16"/>
        <v>0</v>
      </c>
      <c r="K92" s="3">
        <f t="shared" ref="K92:K104" si="17">J92*1.2</f>
        <v>0</v>
      </c>
      <c r="L92" s="1"/>
    </row>
    <row r="93" spans="1:12" x14ac:dyDescent="0.3">
      <c r="A93" s="1" t="s">
        <v>29</v>
      </c>
      <c r="B93" s="2"/>
      <c r="C93" s="2">
        <v>45730</v>
      </c>
      <c r="D93" s="2">
        <f t="shared" si="15"/>
        <v>45758</v>
      </c>
      <c r="E93" s="2">
        <v>45730</v>
      </c>
      <c r="F93" s="19" t="s">
        <v>20</v>
      </c>
      <c r="G93" s="1">
        <v>12</v>
      </c>
      <c r="H93" s="7" t="s">
        <v>116</v>
      </c>
      <c r="I93" s="18"/>
      <c r="J93" s="3">
        <f t="shared" si="16"/>
        <v>0</v>
      </c>
      <c r="K93" s="3">
        <f t="shared" si="17"/>
        <v>0</v>
      </c>
    </row>
    <row r="94" spans="1:12" x14ac:dyDescent="0.3">
      <c r="A94" s="1" t="s">
        <v>30</v>
      </c>
      <c r="B94" s="2"/>
      <c r="C94" s="2">
        <v>45744</v>
      </c>
      <c r="D94" s="2">
        <f t="shared" si="15"/>
        <v>45772</v>
      </c>
      <c r="E94" s="2">
        <v>45744</v>
      </c>
      <c r="F94" s="19" t="s">
        <v>20</v>
      </c>
      <c r="G94" s="1">
        <v>12</v>
      </c>
      <c r="H94" s="7" t="s">
        <v>116</v>
      </c>
      <c r="J94" s="3">
        <f t="shared" si="16"/>
        <v>0</v>
      </c>
      <c r="K94" s="3">
        <f t="shared" si="17"/>
        <v>0</v>
      </c>
    </row>
    <row r="95" spans="1:12" x14ac:dyDescent="0.3">
      <c r="A95" s="1" t="s">
        <v>31</v>
      </c>
      <c r="B95" s="2"/>
      <c r="C95" s="2">
        <v>45765</v>
      </c>
      <c r="D95" s="2">
        <f t="shared" si="15"/>
        <v>45793</v>
      </c>
      <c r="E95" s="2">
        <v>45765</v>
      </c>
      <c r="F95" s="19" t="s">
        <v>20</v>
      </c>
      <c r="G95" s="1">
        <v>12</v>
      </c>
      <c r="H95" s="7" t="s">
        <v>116</v>
      </c>
      <c r="J95" s="3">
        <f t="shared" si="16"/>
        <v>0</v>
      </c>
      <c r="K95" s="3">
        <f t="shared" si="17"/>
        <v>0</v>
      </c>
    </row>
    <row r="96" spans="1:12" x14ac:dyDescent="0.3">
      <c r="A96" s="1" t="s">
        <v>32</v>
      </c>
      <c r="B96" s="2"/>
      <c r="C96" s="2">
        <v>45772</v>
      </c>
      <c r="D96" s="2">
        <f t="shared" si="15"/>
        <v>45800</v>
      </c>
      <c r="E96" s="2">
        <v>45772</v>
      </c>
      <c r="F96" s="19" t="s">
        <v>20</v>
      </c>
      <c r="G96" s="1">
        <v>12</v>
      </c>
      <c r="H96" s="7" t="s">
        <v>116</v>
      </c>
      <c r="J96" s="3">
        <f t="shared" si="16"/>
        <v>0</v>
      </c>
      <c r="K96" s="3">
        <f t="shared" si="17"/>
        <v>0</v>
      </c>
    </row>
    <row r="97" spans="1:12" x14ac:dyDescent="0.3">
      <c r="A97" s="1" t="s">
        <v>33</v>
      </c>
      <c r="B97" s="2"/>
      <c r="C97" s="2">
        <v>45793</v>
      </c>
      <c r="D97" s="2">
        <f t="shared" si="15"/>
        <v>45821</v>
      </c>
      <c r="E97" s="2">
        <v>45793</v>
      </c>
      <c r="F97" s="19" t="s">
        <v>20</v>
      </c>
      <c r="G97" s="1">
        <v>12</v>
      </c>
      <c r="H97" s="7" t="s">
        <v>116</v>
      </c>
      <c r="J97" s="3">
        <f t="shared" si="16"/>
        <v>0</v>
      </c>
      <c r="K97" s="3">
        <f t="shared" si="17"/>
        <v>0</v>
      </c>
    </row>
    <row r="98" spans="1:12" x14ac:dyDescent="0.3">
      <c r="A98" s="1" t="s">
        <v>34</v>
      </c>
      <c r="B98" s="2"/>
      <c r="C98" s="2">
        <v>45807</v>
      </c>
      <c r="D98" s="2">
        <f t="shared" si="15"/>
        <v>45835</v>
      </c>
      <c r="E98" s="2">
        <v>45807</v>
      </c>
      <c r="F98" s="19" t="s">
        <v>20</v>
      </c>
      <c r="G98" s="1">
        <v>12</v>
      </c>
      <c r="H98" s="7" t="s">
        <v>116</v>
      </c>
      <c r="J98" s="3">
        <f t="shared" si="16"/>
        <v>0</v>
      </c>
      <c r="K98" s="3">
        <f t="shared" si="17"/>
        <v>0</v>
      </c>
    </row>
    <row r="99" spans="1:12" x14ac:dyDescent="0.3">
      <c r="A99" s="1" t="s">
        <v>35</v>
      </c>
      <c r="B99" s="2"/>
      <c r="C99" s="2">
        <v>45821</v>
      </c>
      <c r="D99" s="2">
        <f t="shared" si="15"/>
        <v>45849</v>
      </c>
      <c r="E99" s="2">
        <v>45821</v>
      </c>
      <c r="F99" s="19" t="s">
        <v>20</v>
      </c>
      <c r="G99" s="1">
        <v>12</v>
      </c>
      <c r="H99" s="7" t="s">
        <v>116</v>
      </c>
      <c r="J99" s="3">
        <f t="shared" si="16"/>
        <v>0</v>
      </c>
      <c r="K99" s="3">
        <f t="shared" si="17"/>
        <v>0</v>
      </c>
    </row>
    <row r="100" spans="1:12" x14ac:dyDescent="0.3">
      <c r="A100" s="1" t="s">
        <v>36</v>
      </c>
      <c r="B100" s="2"/>
      <c r="C100" s="2">
        <v>45835</v>
      </c>
      <c r="D100" s="2">
        <f>C100+28</f>
        <v>45863</v>
      </c>
      <c r="E100" s="2">
        <v>45835</v>
      </c>
      <c r="F100" s="19" t="s">
        <v>20</v>
      </c>
      <c r="G100" s="18">
        <v>12</v>
      </c>
      <c r="H100" s="7" t="s">
        <v>116</v>
      </c>
      <c r="J100" s="3">
        <f>I100*G100</f>
        <v>0</v>
      </c>
      <c r="K100" s="3">
        <f t="shared" si="17"/>
        <v>0</v>
      </c>
    </row>
    <row r="101" spans="1:12" x14ac:dyDescent="0.3">
      <c r="A101" s="1" t="s">
        <v>37</v>
      </c>
      <c r="B101" s="2"/>
      <c r="C101" s="2">
        <v>45863</v>
      </c>
      <c r="D101" s="2">
        <f>C101+28</f>
        <v>45891</v>
      </c>
      <c r="E101" s="2">
        <v>45863</v>
      </c>
      <c r="F101" s="19" t="s">
        <v>20</v>
      </c>
      <c r="G101" s="18">
        <v>12</v>
      </c>
      <c r="H101" s="7" t="s">
        <v>116</v>
      </c>
      <c r="J101" s="3">
        <f>I101*G101</f>
        <v>0</v>
      </c>
      <c r="K101" s="3">
        <f t="shared" si="17"/>
        <v>0</v>
      </c>
    </row>
    <row r="102" spans="1:12" x14ac:dyDescent="0.3">
      <c r="A102" s="1" t="s">
        <v>38</v>
      </c>
      <c r="B102" s="2"/>
      <c r="C102" s="2">
        <v>45877</v>
      </c>
      <c r="D102" s="2">
        <f>C102+28</f>
        <v>45905</v>
      </c>
      <c r="E102" s="2">
        <v>45877</v>
      </c>
      <c r="F102" s="19" t="s">
        <v>20</v>
      </c>
      <c r="G102" s="18">
        <v>12</v>
      </c>
      <c r="H102" s="7" t="s">
        <v>116</v>
      </c>
      <c r="J102" s="3">
        <f>I102*G102</f>
        <v>0</v>
      </c>
      <c r="K102" s="3">
        <f t="shared" si="17"/>
        <v>0</v>
      </c>
    </row>
    <row r="103" spans="1:12" x14ac:dyDescent="0.3">
      <c r="A103" s="1" t="s">
        <v>119</v>
      </c>
      <c r="B103" s="2"/>
      <c r="C103" s="2">
        <v>45891</v>
      </c>
      <c r="D103" s="2">
        <f>C103+28</f>
        <v>45919</v>
      </c>
      <c r="E103" s="2">
        <v>45891</v>
      </c>
      <c r="F103" s="19" t="s">
        <v>20</v>
      </c>
      <c r="G103" s="18">
        <v>12</v>
      </c>
      <c r="H103" s="7" t="s">
        <v>116</v>
      </c>
      <c r="J103" s="3">
        <f>I103*G103</f>
        <v>0</v>
      </c>
      <c r="K103" s="3">
        <f t="shared" si="17"/>
        <v>0</v>
      </c>
    </row>
    <row r="104" spans="1:12" x14ac:dyDescent="0.3">
      <c r="A104" s="1" t="s">
        <v>120</v>
      </c>
      <c r="B104" s="2"/>
      <c r="C104" s="2">
        <v>45905</v>
      </c>
      <c r="D104" s="2">
        <f>C104+28</f>
        <v>45933</v>
      </c>
      <c r="E104" s="2">
        <v>45905</v>
      </c>
      <c r="F104" s="19" t="s">
        <v>20</v>
      </c>
      <c r="G104" s="1">
        <v>12</v>
      </c>
      <c r="H104" s="7" t="s">
        <v>116</v>
      </c>
      <c r="J104" s="3">
        <f>I104*G104</f>
        <v>0</v>
      </c>
      <c r="K104" s="3">
        <f t="shared" si="17"/>
        <v>0</v>
      </c>
    </row>
    <row r="105" spans="1:12" x14ac:dyDescent="0.3">
      <c r="A105" s="1" t="s">
        <v>12</v>
      </c>
      <c r="B105" s="2"/>
      <c r="C105" s="2">
        <v>45716</v>
      </c>
      <c r="D105" s="2">
        <f t="shared" si="15"/>
        <v>45744</v>
      </c>
      <c r="E105" s="2">
        <v>45730</v>
      </c>
      <c r="F105" s="2" t="s">
        <v>130</v>
      </c>
      <c r="G105" s="18">
        <v>5</v>
      </c>
      <c r="H105" s="7" t="s">
        <v>116</v>
      </c>
      <c r="J105" s="3">
        <f t="shared" si="16"/>
        <v>0</v>
      </c>
      <c r="K105" s="3">
        <f>J105*1.2</f>
        <v>0</v>
      </c>
      <c r="L105" s="1" t="s">
        <v>158</v>
      </c>
    </row>
    <row r="106" spans="1:12" x14ac:dyDescent="0.3">
      <c r="A106" s="1" t="s">
        <v>89</v>
      </c>
      <c r="B106" s="2"/>
      <c r="C106" s="2">
        <v>45793</v>
      </c>
      <c r="D106" s="2">
        <f t="shared" si="15"/>
        <v>45821</v>
      </c>
      <c r="E106" s="2">
        <v>45793</v>
      </c>
      <c r="F106" s="19" t="s">
        <v>20</v>
      </c>
      <c r="G106" s="1">
        <v>12</v>
      </c>
      <c r="H106" s="7" t="s">
        <v>116</v>
      </c>
      <c r="J106" s="3">
        <f t="shared" si="16"/>
        <v>0</v>
      </c>
      <c r="K106" s="3">
        <f t="shared" ref="K106:K121" si="18">J106*1.2</f>
        <v>0</v>
      </c>
      <c r="L106" s="1" t="s">
        <v>174</v>
      </c>
    </row>
    <row r="107" spans="1:12" x14ac:dyDescent="0.3">
      <c r="A107" s="1" t="s">
        <v>88</v>
      </c>
      <c r="B107" s="2"/>
      <c r="C107" s="2">
        <v>45807</v>
      </c>
      <c r="D107" s="2">
        <f t="shared" si="15"/>
        <v>45835</v>
      </c>
      <c r="E107" s="2">
        <v>45807</v>
      </c>
      <c r="F107" s="19" t="s">
        <v>20</v>
      </c>
      <c r="G107" s="1">
        <v>12</v>
      </c>
      <c r="H107" s="7" t="s">
        <v>116</v>
      </c>
      <c r="I107" s="18"/>
      <c r="J107" s="3">
        <f t="shared" si="16"/>
        <v>0</v>
      </c>
      <c r="K107" s="3">
        <f t="shared" si="18"/>
        <v>0</v>
      </c>
      <c r="L107" s="1" t="s">
        <v>174</v>
      </c>
    </row>
    <row r="108" spans="1:12" x14ac:dyDescent="0.3">
      <c r="A108" s="1" t="s">
        <v>159</v>
      </c>
      <c r="B108" s="2"/>
      <c r="C108" s="2">
        <v>45793</v>
      </c>
      <c r="D108" s="2">
        <f t="shared" si="15"/>
        <v>45821</v>
      </c>
      <c r="E108" s="2">
        <v>45793</v>
      </c>
      <c r="F108" s="19" t="s">
        <v>165</v>
      </c>
      <c r="G108" s="1">
        <v>22</v>
      </c>
      <c r="H108" s="7" t="s">
        <v>116</v>
      </c>
      <c r="J108" s="3">
        <f t="shared" si="16"/>
        <v>0</v>
      </c>
      <c r="K108" s="3">
        <f t="shared" si="18"/>
        <v>0</v>
      </c>
      <c r="L108" s="1" t="s">
        <v>175</v>
      </c>
    </row>
    <row r="109" spans="1:12" x14ac:dyDescent="0.3">
      <c r="A109" s="1" t="s">
        <v>162</v>
      </c>
      <c r="B109" s="2"/>
      <c r="C109" s="2">
        <v>45793</v>
      </c>
      <c r="D109" s="2">
        <f t="shared" si="15"/>
        <v>45821</v>
      </c>
      <c r="E109" s="2">
        <v>45793</v>
      </c>
      <c r="F109" s="19" t="s">
        <v>145</v>
      </c>
      <c r="G109" s="1">
        <v>21</v>
      </c>
      <c r="H109" s="7" t="s">
        <v>116</v>
      </c>
      <c r="J109" s="3">
        <f t="shared" si="16"/>
        <v>0</v>
      </c>
      <c r="K109" s="3">
        <f t="shared" si="18"/>
        <v>0</v>
      </c>
      <c r="L109" s="1" t="s">
        <v>174</v>
      </c>
    </row>
    <row r="110" spans="1:12" x14ac:dyDescent="0.3">
      <c r="A110" s="1" t="s">
        <v>160</v>
      </c>
      <c r="B110" s="2"/>
      <c r="C110" s="2">
        <v>45807</v>
      </c>
      <c r="D110" s="2">
        <f t="shared" si="15"/>
        <v>45835</v>
      </c>
      <c r="E110" s="2">
        <v>45807</v>
      </c>
      <c r="F110" s="19" t="s">
        <v>165</v>
      </c>
      <c r="G110" s="1">
        <v>22</v>
      </c>
      <c r="H110" s="7" t="s">
        <v>116</v>
      </c>
      <c r="J110" s="3">
        <f t="shared" si="16"/>
        <v>0</v>
      </c>
      <c r="K110" s="3">
        <f t="shared" si="18"/>
        <v>0</v>
      </c>
      <c r="L110" s="1" t="s">
        <v>175</v>
      </c>
    </row>
    <row r="111" spans="1:12" x14ac:dyDescent="0.3">
      <c r="A111" s="1" t="s">
        <v>163</v>
      </c>
      <c r="B111" s="2"/>
      <c r="C111" s="2">
        <v>45807</v>
      </c>
      <c r="D111" s="2">
        <f t="shared" si="15"/>
        <v>45835</v>
      </c>
      <c r="E111" s="2">
        <v>45807</v>
      </c>
      <c r="F111" s="19" t="s">
        <v>145</v>
      </c>
      <c r="G111" s="1">
        <v>21</v>
      </c>
      <c r="H111" s="7" t="s">
        <v>116</v>
      </c>
      <c r="J111" s="3">
        <f t="shared" si="16"/>
        <v>0</v>
      </c>
      <c r="K111" s="3">
        <f t="shared" si="18"/>
        <v>0</v>
      </c>
      <c r="L111" s="1" t="s">
        <v>174</v>
      </c>
    </row>
    <row r="112" spans="1:12" x14ac:dyDescent="0.3">
      <c r="A112" s="1" t="s">
        <v>161</v>
      </c>
      <c r="B112" s="2"/>
      <c r="C112" s="2">
        <v>45821</v>
      </c>
      <c r="D112" s="2">
        <f t="shared" si="15"/>
        <v>45849</v>
      </c>
      <c r="E112" s="2">
        <v>45821</v>
      </c>
      <c r="F112" s="19" t="s">
        <v>165</v>
      </c>
      <c r="G112" s="1">
        <v>22</v>
      </c>
      <c r="H112" s="7" t="s">
        <v>116</v>
      </c>
      <c r="J112" s="3">
        <f t="shared" si="16"/>
        <v>0</v>
      </c>
      <c r="K112" s="3">
        <f t="shared" si="18"/>
        <v>0</v>
      </c>
      <c r="L112" s="1" t="s">
        <v>175</v>
      </c>
    </row>
    <row r="113" spans="1:12" x14ac:dyDescent="0.3">
      <c r="A113" s="1" t="s">
        <v>164</v>
      </c>
      <c r="B113" s="2"/>
      <c r="C113" s="2">
        <v>45821</v>
      </c>
      <c r="D113" s="2">
        <f t="shared" si="15"/>
        <v>45849</v>
      </c>
      <c r="E113" s="2">
        <v>45821</v>
      </c>
      <c r="F113" s="19" t="s">
        <v>145</v>
      </c>
      <c r="G113" s="1">
        <v>21</v>
      </c>
      <c r="H113" s="7" t="s">
        <v>116</v>
      </c>
      <c r="J113" s="3">
        <f t="shared" si="16"/>
        <v>0</v>
      </c>
      <c r="K113" s="3">
        <f t="shared" si="18"/>
        <v>0</v>
      </c>
      <c r="L113" s="1" t="s">
        <v>174</v>
      </c>
    </row>
    <row r="114" spans="1:12" x14ac:dyDescent="0.3">
      <c r="A114" s="1" t="s">
        <v>41</v>
      </c>
      <c r="B114" s="2"/>
      <c r="C114" s="2">
        <v>45702</v>
      </c>
      <c r="D114" s="2">
        <f t="shared" si="15"/>
        <v>45730</v>
      </c>
      <c r="E114" s="2">
        <v>45716</v>
      </c>
      <c r="F114" s="19" t="s">
        <v>167</v>
      </c>
      <c r="G114" s="7">
        <v>200</v>
      </c>
      <c r="H114" s="18">
        <v>6</v>
      </c>
      <c r="I114" s="18"/>
      <c r="J114" s="3">
        <f>H114*I114</f>
        <v>0</v>
      </c>
      <c r="K114" s="7" t="s">
        <v>116</v>
      </c>
      <c r="L114" s="19" t="s">
        <v>228</v>
      </c>
    </row>
    <row r="115" spans="1:12" x14ac:dyDescent="0.3">
      <c r="A115" s="1" t="s">
        <v>42</v>
      </c>
      <c r="B115" s="2"/>
      <c r="C115" s="2">
        <v>45877</v>
      </c>
      <c r="D115" s="2">
        <f t="shared" si="15"/>
        <v>45905</v>
      </c>
      <c r="E115" s="2">
        <v>45877</v>
      </c>
      <c r="F115" s="19" t="s">
        <v>167</v>
      </c>
      <c r="G115" s="7">
        <v>200</v>
      </c>
      <c r="H115" s="18">
        <v>6</v>
      </c>
      <c r="I115" s="18"/>
      <c r="J115" s="3">
        <f>H115*I115</f>
        <v>0</v>
      </c>
      <c r="K115" s="7" t="s">
        <v>116</v>
      </c>
      <c r="L115" s="19" t="s">
        <v>228</v>
      </c>
    </row>
    <row r="116" spans="1:12" x14ac:dyDescent="0.3">
      <c r="A116" s="1" t="s">
        <v>170</v>
      </c>
      <c r="B116" s="2"/>
      <c r="C116" s="2">
        <v>45912</v>
      </c>
      <c r="D116" s="2">
        <f t="shared" si="15"/>
        <v>45940</v>
      </c>
      <c r="E116" s="2">
        <v>45912</v>
      </c>
      <c r="F116" s="19" t="s">
        <v>167</v>
      </c>
      <c r="G116" s="7">
        <v>200</v>
      </c>
      <c r="H116" s="18">
        <v>6</v>
      </c>
      <c r="I116" s="4"/>
      <c r="J116" s="3">
        <f>H116*I116</f>
        <v>0</v>
      </c>
      <c r="K116" s="7" t="s">
        <v>116</v>
      </c>
      <c r="L116" s="19" t="s">
        <v>228</v>
      </c>
    </row>
    <row r="117" spans="1:12" x14ac:dyDescent="0.3">
      <c r="A117" s="1" t="s">
        <v>43</v>
      </c>
      <c r="B117" s="2"/>
      <c r="C117" s="2">
        <v>45702</v>
      </c>
      <c r="D117" s="2">
        <f t="shared" si="15"/>
        <v>45730</v>
      </c>
      <c r="E117" s="4" t="s">
        <v>116</v>
      </c>
      <c r="F117" s="19" t="s">
        <v>21</v>
      </c>
      <c r="G117" s="1">
        <v>4</v>
      </c>
      <c r="H117" s="7" t="s">
        <v>116</v>
      </c>
      <c r="J117" s="3">
        <f t="shared" ref="J117:J122" si="19">I117*G117</f>
        <v>0</v>
      </c>
      <c r="K117" s="3">
        <f t="shared" si="18"/>
        <v>0</v>
      </c>
      <c r="L117" s="1" t="s">
        <v>198</v>
      </c>
    </row>
    <row r="118" spans="1:12" s="10" customFormat="1" x14ac:dyDescent="0.3">
      <c r="A118" s="1" t="s">
        <v>44</v>
      </c>
      <c r="B118" s="2"/>
      <c r="C118" s="2">
        <v>45730</v>
      </c>
      <c r="D118" s="2">
        <f t="shared" si="15"/>
        <v>45758</v>
      </c>
      <c r="E118" s="4" t="s">
        <v>116</v>
      </c>
      <c r="F118" s="19" t="s">
        <v>21</v>
      </c>
      <c r="G118" s="1">
        <v>4</v>
      </c>
      <c r="H118" s="7" t="s">
        <v>116</v>
      </c>
      <c r="I118" s="1"/>
      <c r="J118" s="3">
        <f t="shared" si="19"/>
        <v>0</v>
      </c>
      <c r="K118" s="3">
        <f t="shared" si="18"/>
        <v>0</v>
      </c>
      <c r="L118" s="1" t="s">
        <v>198</v>
      </c>
    </row>
    <row r="119" spans="1:12" x14ac:dyDescent="0.3">
      <c r="A119" s="1" t="s">
        <v>45</v>
      </c>
      <c r="B119" s="2"/>
      <c r="C119" s="2">
        <v>45765</v>
      </c>
      <c r="D119" s="2">
        <f t="shared" si="15"/>
        <v>45793</v>
      </c>
      <c r="E119" s="2">
        <v>45765</v>
      </c>
      <c r="F119" s="19" t="s">
        <v>21</v>
      </c>
      <c r="G119" s="18">
        <v>4</v>
      </c>
      <c r="H119" s="7" t="s">
        <v>116</v>
      </c>
      <c r="J119" s="3">
        <f t="shared" si="19"/>
        <v>0</v>
      </c>
      <c r="K119" s="3">
        <f t="shared" si="18"/>
        <v>0</v>
      </c>
      <c r="L119" s="1" t="s">
        <v>198</v>
      </c>
    </row>
    <row r="120" spans="1:12" x14ac:dyDescent="0.3">
      <c r="A120" s="1" t="s">
        <v>46</v>
      </c>
      <c r="B120" s="2"/>
      <c r="C120" s="2">
        <v>45793</v>
      </c>
      <c r="D120" s="2">
        <f t="shared" si="15"/>
        <v>45821</v>
      </c>
      <c r="E120" s="2">
        <v>45793</v>
      </c>
      <c r="F120" s="19" t="s">
        <v>21</v>
      </c>
      <c r="G120" s="18">
        <v>4</v>
      </c>
      <c r="H120" s="7" t="s">
        <v>116</v>
      </c>
      <c r="J120" s="3">
        <f t="shared" si="19"/>
        <v>0</v>
      </c>
      <c r="K120" s="3">
        <f t="shared" si="18"/>
        <v>0</v>
      </c>
      <c r="L120" s="1" t="s">
        <v>198</v>
      </c>
    </row>
    <row r="121" spans="1:12" x14ac:dyDescent="0.3">
      <c r="A121" s="1" t="s">
        <v>112</v>
      </c>
      <c r="B121" s="2"/>
      <c r="C121" s="2">
        <v>45891</v>
      </c>
      <c r="D121" s="2">
        <f t="shared" si="15"/>
        <v>45919</v>
      </c>
      <c r="E121" s="2">
        <v>45891</v>
      </c>
      <c r="F121" s="19" t="s">
        <v>21</v>
      </c>
      <c r="G121" s="18">
        <v>4</v>
      </c>
      <c r="H121" s="7" t="s">
        <v>116</v>
      </c>
      <c r="I121" s="18"/>
      <c r="J121" s="3">
        <f t="shared" si="19"/>
        <v>0</v>
      </c>
      <c r="K121" s="3">
        <f t="shared" si="18"/>
        <v>0</v>
      </c>
      <c r="L121" s="1" t="s">
        <v>198</v>
      </c>
    </row>
    <row r="122" spans="1:12" x14ac:dyDescent="0.3">
      <c r="A122" s="1" t="s">
        <v>10</v>
      </c>
      <c r="B122" s="2"/>
      <c r="C122" s="2">
        <v>45779</v>
      </c>
      <c r="D122" s="2">
        <f t="shared" si="15"/>
        <v>45807</v>
      </c>
      <c r="E122" s="2">
        <v>45765</v>
      </c>
      <c r="F122" s="19" t="s">
        <v>66</v>
      </c>
      <c r="G122" s="18">
        <v>3</v>
      </c>
      <c r="H122" s="7" t="s">
        <v>116</v>
      </c>
      <c r="J122" s="3">
        <f t="shared" si="19"/>
        <v>0</v>
      </c>
      <c r="K122" s="3">
        <f>J122*1.3</f>
        <v>0</v>
      </c>
    </row>
    <row r="123" spans="1:12" x14ac:dyDescent="0.3">
      <c r="A123" s="8" t="s">
        <v>114</v>
      </c>
      <c r="B123" s="11"/>
      <c r="C123" s="2">
        <v>45709</v>
      </c>
      <c r="D123" s="2">
        <f t="shared" ref="D123:D141" si="20">C123+28</f>
        <v>45737</v>
      </c>
      <c r="E123" s="11">
        <v>45758</v>
      </c>
      <c r="F123" s="11" t="s">
        <v>146</v>
      </c>
      <c r="G123" s="7" t="s">
        <v>116</v>
      </c>
      <c r="H123" s="18">
        <v>2</v>
      </c>
      <c r="I123" s="8"/>
      <c r="J123" s="3">
        <f>H123*I123</f>
        <v>0</v>
      </c>
      <c r="K123" s="3">
        <f>J123*1.2</f>
        <v>0</v>
      </c>
      <c r="L123" s="8" t="s">
        <v>121</v>
      </c>
    </row>
    <row r="124" spans="1:12" s="10" customFormat="1" x14ac:dyDescent="0.3">
      <c r="A124" s="1" t="s">
        <v>117</v>
      </c>
      <c r="B124" s="2"/>
      <c r="C124" s="2">
        <v>45751</v>
      </c>
      <c r="D124" s="2">
        <f t="shared" si="20"/>
        <v>45779</v>
      </c>
      <c r="E124" s="2">
        <v>45793</v>
      </c>
      <c r="F124" s="19" t="s">
        <v>132</v>
      </c>
      <c r="G124" s="18">
        <v>25</v>
      </c>
      <c r="H124" s="7" t="s">
        <v>116</v>
      </c>
      <c r="I124" s="1"/>
      <c r="J124" s="3">
        <f t="shared" ref="J124:J141" si="21">I124*G124</f>
        <v>0</v>
      </c>
      <c r="K124" s="3">
        <f>J124*1.2</f>
        <v>0</v>
      </c>
      <c r="L124" s="1" t="s">
        <v>176</v>
      </c>
    </row>
    <row r="125" spans="1:12" x14ac:dyDescent="0.3">
      <c r="A125" s="1" t="s">
        <v>11</v>
      </c>
      <c r="B125" s="2"/>
      <c r="C125" s="2">
        <v>45737</v>
      </c>
      <c r="D125" s="2">
        <f t="shared" si="20"/>
        <v>45765</v>
      </c>
      <c r="E125" s="4" t="s">
        <v>116</v>
      </c>
      <c r="F125" s="19" t="s">
        <v>147</v>
      </c>
      <c r="G125" s="18">
        <v>2</v>
      </c>
      <c r="H125" s="7" t="s">
        <v>116</v>
      </c>
      <c r="J125" s="3">
        <f t="shared" si="21"/>
        <v>0</v>
      </c>
      <c r="K125" s="3">
        <f>J125*1.25</f>
        <v>0</v>
      </c>
      <c r="L125" s="1" t="s">
        <v>178</v>
      </c>
    </row>
    <row r="126" spans="1:12" x14ac:dyDescent="0.3">
      <c r="A126" s="1" t="s">
        <v>124</v>
      </c>
      <c r="B126" s="2"/>
      <c r="C126" s="2">
        <v>45702</v>
      </c>
      <c r="D126" s="2">
        <f t="shared" si="20"/>
        <v>45730</v>
      </c>
      <c r="E126" s="2">
        <v>45716</v>
      </c>
      <c r="F126" s="19" t="s">
        <v>148</v>
      </c>
      <c r="G126" s="18">
        <v>11</v>
      </c>
      <c r="H126" s="7" t="s">
        <v>116</v>
      </c>
      <c r="J126" s="3">
        <f>I126*G126</f>
        <v>0</v>
      </c>
      <c r="K126" s="3">
        <f>J126*1.2</f>
        <v>0</v>
      </c>
      <c r="L126" s="1" t="s">
        <v>173</v>
      </c>
    </row>
    <row r="127" spans="1:12" x14ac:dyDescent="0.3">
      <c r="A127" s="1" t="s">
        <v>122</v>
      </c>
      <c r="B127" s="2"/>
      <c r="C127" s="2">
        <v>45730</v>
      </c>
      <c r="D127" s="2">
        <f t="shared" si="20"/>
        <v>45758</v>
      </c>
      <c r="E127" s="2">
        <v>45744</v>
      </c>
      <c r="F127" s="19" t="s">
        <v>148</v>
      </c>
      <c r="G127" s="18">
        <v>11</v>
      </c>
      <c r="H127" s="7" t="s">
        <v>116</v>
      </c>
      <c r="J127" s="3">
        <f t="shared" si="21"/>
        <v>0</v>
      </c>
      <c r="K127" s="3">
        <f>J127*1.2</f>
        <v>0</v>
      </c>
      <c r="L127" s="1" t="s">
        <v>173</v>
      </c>
    </row>
    <row r="128" spans="1:12" x14ac:dyDescent="0.3">
      <c r="A128" s="18" t="s">
        <v>209</v>
      </c>
      <c r="B128" s="2"/>
      <c r="C128" s="2">
        <v>45954</v>
      </c>
      <c r="D128" s="2">
        <f t="shared" si="20"/>
        <v>45982</v>
      </c>
      <c r="E128" s="2">
        <v>45954</v>
      </c>
      <c r="F128" s="19" t="s">
        <v>148</v>
      </c>
      <c r="G128" s="18">
        <v>11</v>
      </c>
      <c r="H128" s="7" t="s">
        <v>116</v>
      </c>
      <c r="I128" s="18"/>
      <c r="J128" s="3">
        <f t="shared" si="21"/>
        <v>0</v>
      </c>
      <c r="K128" s="3">
        <f>J128*1.2</f>
        <v>0</v>
      </c>
      <c r="L128" s="19" t="s">
        <v>210</v>
      </c>
    </row>
    <row r="129" spans="1:12" x14ac:dyDescent="0.3">
      <c r="A129" s="1" t="s">
        <v>92</v>
      </c>
      <c r="B129" s="2"/>
      <c r="C129" s="2">
        <v>45709</v>
      </c>
      <c r="D129" s="2">
        <f t="shared" si="20"/>
        <v>45737</v>
      </c>
      <c r="E129" s="4" t="s">
        <v>116</v>
      </c>
      <c r="F129" s="19" t="s">
        <v>20</v>
      </c>
      <c r="G129" s="18">
        <v>12</v>
      </c>
      <c r="H129" s="7" t="s">
        <v>116</v>
      </c>
      <c r="J129" s="3">
        <f t="shared" si="21"/>
        <v>0</v>
      </c>
      <c r="K129" s="3">
        <f t="shared" ref="K129:K131" si="22">J129*1.2</f>
        <v>0</v>
      </c>
      <c r="L129" s="1" t="s">
        <v>211</v>
      </c>
    </row>
    <row r="130" spans="1:12" x14ac:dyDescent="0.3">
      <c r="A130" s="1" t="s">
        <v>94</v>
      </c>
      <c r="B130" s="2"/>
      <c r="C130" s="2">
        <v>45709</v>
      </c>
      <c r="D130" s="2">
        <f t="shared" si="20"/>
        <v>45737</v>
      </c>
      <c r="E130" s="4" t="s">
        <v>116</v>
      </c>
      <c r="F130" s="19" t="s">
        <v>20</v>
      </c>
      <c r="G130" s="18">
        <v>12</v>
      </c>
      <c r="H130" s="7" t="s">
        <v>116</v>
      </c>
      <c r="J130" s="3">
        <f t="shared" si="21"/>
        <v>0</v>
      </c>
      <c r="K130" s="3">
        <f t="shared" si="22"/>
        <v>0</v>
      </c>
      <c r="L130" s="19" t="s">
        <v>211</v>
      </c>
    </row>
    <row r="131" spans="1:12" s="10" customFormat="1" x14ac:dyDescent="0.3">
      <c r="A131" s="1" t="s">
        <v>93</v>
      </c>
      <c r="B131" s="2"/>
      <c r="C131" s="2">
        <v>45709</v>
      </c>
      <c r="D131" s="2">
        <f t="shared" si="20"/>
        <v>45737</v>
      </c>
      <c r="E131" s="4" t="s">
        <v>116</v>
      </c>
      <c r="F131" s="19" t="s">
        <v>20</v>
      </c>
      <c r="G131" s="18">
        <v>12</v>
      </c>
      <c r="H131" s="7" t="s">
        <v>116</v>
      </c>
      <c r="I131" s="1"/>
      <c r="J131" s="3">
        <f t="shared" si="21"/>
        <v>0</v>
      </c>
      <c r="K131" s="3">
        <f t="shared" si="22"/>
        <v>0</v>
      </c>
      <c r="L131" s="19" t="s">
        <v>211</v>
      </c>
    </row>
    <row r="132" spans="1:12" x14ac:dyDescent="0.3">
      <c r="A132" s="1" t="s">
        <v>1</v>
      </c>
      <c r="B132" s="2"/>
      <c r="C132" s="2">
        <v>45891</v>
      </c>
      <c r="D132" s="2">
        <f t="shared" si="20"/>
        <v>45919</v>
      </c>
      <c r="E132" s="2">
        <v>45891</v>
      </c>
      <c r="F132" s="2" t="s">
        <v>132</v>
      </c>
      <c r="G132" s="18">
        <v>25</v>
      </c>
      <c r="H132" s="7" t="s">
        <v>116</v>
      </c>
      <c r="J132" s="3">
        <f t="shared" si="21"/>
        <v>0</v>
      </c>
      <c r="K132" s="3">
        <f t="shared" ref="K132:K140" si="23">J132*1.2</f>
        <v>0</v>
      </c>
    </row>
    <row r="133" spans="1:12" x14ac:dyDescent="0.3">
      <c r="A133" s="1" t="s">
        <v>56</v>
      </c>
      <c r="B133" s="2"/>
      <c r="C133" s="2">
        <v>45709</v>
      </c>
      <c r="D133" s="2">
        <f t="shared" si="20"/>
        <v>45737</v>
      </c>
      <c r="E133" s="4" t="s">
        <v>116</v>
      </c>
      <c r="F133" s="19" t="s">
        <v>20</v>
      </c>
      <c r="G133" s="18">
        <v>12</v>
      </c>
      <c r="H133" s="7" t="s">
        <v>116</v>
      </c>
      <c r="J133" s="3">
        <f t="shared" si="21"/>
        <v>0</v>
      </c>
      <c r="K133" s="3">
        <f t="shared" si="23"/>
        <v>0</v>
      </c>
    </row>
    <row r="134" spans="1:12" x14ac:dyDescent="0.3">
      <c r="A134" s="1" t="s">
        <v>57</v>
      </c>
      <c r="B134" s="2"/>
      <c r="C134" s="2">
        <v>45730</v>
      </c>
      <c r="D134" s="2">
        <f t="shared" si="20"/>
        <v>45758</v>
      </c>
      <c r="E134" s="4" t="s">
        <v>116</v>
      </c>
      <c r="F134" s="19" t="s">
        <v>20</v>
      </c>
      <c r="G134" s="18">
        <v>12</v>
      </c>
      <c r="H134" s="7" t="s">
        <v>116</v>
      </c>
      <c r="J134" s="3">
        <f t="shared" si="21"/>
        <v>0</v>
      </c>
      <c r="K134" s="3">
        <f t="shared" si="23"/>
        <v>0</v>
      </c>
    </row>
    <row r="135" spans="1:12" x14ac:dyDescent="0.3">
      <c r="A135" s="1" t="s">
        <v>58</v>
      </c>
      <c r="B135" s="2"/>
      <c r="C135" s="2">
        <v>45751</v>
      </c>
      <c r="D135" s="2">
        <f t="shared" si="20"/>
        <v>45779</v>
      </c>
      <c r="E135" s="4" t="s">
        <v>116</v>
      </c>
      <c r="F135" s="19" t="s">
        <v>20</v>
      </c>
      <c r="G135" s="18">
        <v>12</v>
      </c>
      <c r="H135" s="7" t="s">
        <v>116</v>
      </c>
      <c r="J135" s="3">
        <f t="shared" si="21"/>
        <v>0</v>
      </c>
      <c r="K135" s="3">
        <f t="shared" si="23"/>
        <v>0</v>
      </c>
    </row>
    <row r="136" spans="1:12" x14ac:dyDescent="0.3">
      <c r="A136" s="1" t="s">
        <v>59</v>
      </c>
      <c r="B136" s="2"/>
      <c r="C136" s="2">
        <v>45772</v>
      </c>
      <c r="D136" s="2">
        <f t="shared" si="20"/>
        <v>45800</v>
      </c>
      <c r="E136" s="4" t="s">
        <v>116</v>
      </c>
      <c r="F136" s="19" t="s">
        <v>20</v>
      </c>
      <c r="G136" s="18">
        <v>12</v>
      </c>
      <c r="H136" s="7" t="s">
        <v>116</v>
      </c>
      <c r="J136" s="3">
        <f t="shared" si="21"/>
        <v>0</v>
      </c>
      <c r="K136" s="3">
        <f t="shared" si="23"/>
        <v>0</v>
      </c>
    </row>
    <row r="137" spans="1:12" x14ac:dyDescent="0.3">
      <c r="A137" s="1" t="s">
        <v>60</v>
      </c>
      <c r="B137" s="2"/>
      <c r="C137" s="2">
        <v>45793</v>
      </c>
      <c r="D137" s="2">
        <f t="shared" si="20"/>
        <v>45821</v>
      </c>
      <c r="E137" s="4" t="s">
        <v>116</v>
      </c>
      <c r="F137" s="19" t="s">
        <v>20</v>
      </c>
      <c r="G137" s="18">
        <v>12</v>
      </c>
      <c r="H137" s="7" t="s">
        <v>116</v>
      </c>
      <c r="J137" s="3">
        <f t="shared" si="21"/>
        <v>0</v>
      </c>
      <c r="K137" s="3">
        <f t="shared" si="23"/>
        <v>0</v>
      </c>
    </row>
    <row r="138" spans="1:12" x14ac:dyDescent="0.3">
      <c r="A138" s="1" t="s">
        <v>61</v>
      </c>
      <c r="B138" s="2"/>
      <c r="C138" s="2">
        <v>45814</v>
      </c>
      <c r="D138" s="2">
        <f t="shared" si="20"/>
        <v>45842</v>
      </c>
      <c r="E138" s="4" t="s">
        <v>116</v>
      </c>
      <c r="F138" s="19" t="s">
        <v>20</v>
      </c>
      <c r="G138" s="18">
        <v>12</v>
      </c>
      <c r="H138" s="7" t="s">
        <v>116</v>
      </c>
      <c r="I138" s="18"/>
      <c r="J138" s="3">
        <f t="shared" si="21"/>
        <v>0</v>
      </c>
      <c r="K138" s="3">
        <f t="shared" si="23"/>
        <v>0</v>
      </c>
    </row>
    <row r="139" spans="1:12" x14ac:dyDescent="0.3">
      <c r="A139" s="1" t="s">
        <v>62</v>
      </c>
      <c r="B139" s="2"/>
      <c r="C139" s="2">
        <v>45835</v>
      </c>
      <c r="D139" s="2">
        <f t="shared" si="20"/>
        <v>45863</v>
      </c>
      <c r="E139" s="2">
        <v>45835</v>
      </c>
      <c r="F139" s="19" t="s">
        <v>20</v>
      </c>
      <c r="G139" s="18">
        <v>12</v>
      </c>
      <c r="H139" s="7" t="s">
        <v>116</v>
      </c>
      <c r="I139" s="18"/>
      <c r="J139" s="3">
        <f t="shared" si="21"/>
        <v>0</v>
      </c>
      <c r="K139" s="3">
        <f t="shared" si="23"/>
        <v>0</v>
      </c>
    </row>
    <row r="140" spans="1:12" x14ac:dyDescent="0.3">
      <c r="A140" s="1" t="s">
        <v>63</v>
      </c>
      <c r="B140" s="2"/>
      <c r="C140" s="2">
        <v>45863</v>
      </c>
      <c r="D140" s="2">
        <f t="shared" si="20"/>
        <v>45891</v>
      </c>
      <c r="E140" s="2">
        <v>45863</v>
      </c>
      <c r="F140" s="19" t="s">
        <v>20</v>
      </c>
      <c r="G140" s="18">
        <v>12</v>
      </c>
      <c r="H140" s="7" t="s">
        <v>116</v>
      </c>
      <c r="I140" s="18"/>
      <c r="J140" s="3">
        <f t="shared" si="21"/>
        <v>0</v>
      </c>
      <c r="K140" s="3">
        <f t="shared" si="23"/>
        <v>0</v>
      </c>
    </row>
    <row r="141" spans="1:12" x14ac:dyDescent="0.3">
      <c r="A141" s="1" t="s">
        <v>127</v>
      </c>
      <c r="B141" s="4"/>
      <c r="C141" s="2">
        <v>45765</v>
      </c>
      <c r="D141" s="2">
        <f t="shared" si="20"/>
        <v>45793</v>
      </c>
      <c r="E141" s="4" t="s">
        <v>116</v>
      </c>
      <c r="F141" s="19" t="s">
        <v>128</v>
      </c>
      <c r="G141" s="18">
        <v>0.7</v>
      </c>
      <c r="H141" s="7" t="s">
        <v>116</v>
      </c>
      <c r="I141" s="18"/>
      <c r="J141" s="3">
        <f t="shared" si="21"/>
        <v>0</v>
      </c>
      <c r="K141" s="3">
        <f t="shared" ref="K141" si="24">J141*1.25</f>
        <v>0</v>
      </c>
    </row>
    <row r="142" spans="1:12" s="5" customFormat="1" x14ac:dyDescent="0.3">
      <c r="A142" s="1" t="s">
        <v>0</v>
      </c>
      <c r="B142" s="2"/>
      <c r="C142" s="7" t="s">
        <v>116</v>
      </c>
      <c r="D142" s="4" t="s">
        <v>116</v>
      </c>
      <c r="E142" s="2">
        <v>45905</v>
      </c>
      <c r="F142" s="2" t="s">
        <v>149</v>
      </c>
      <c r="G142" s="7" t="s">
        <v>116</v>
      </c>
      <c r="H142" s="18">
        <v>5</v>
      </c>
      <c r="I142" s="2"/>
      <c r="J142" s="3">
        <f>H142*I142</f>
        <v>0</v>
      </c>
      <c r="K142" s="9" t="s">
        <v>116</v>
      </c>
      <c r="L142" s="1"/>
    </row>
    <row r="143" spans="1:12" x14ac:dyDescent="0.3">
      <c r="A143" s="1" t="s">
        <v>22</v>
      </c>
      <c r="B143" s="2"/>
      <c r="C143" s="7" t="s">
        <v>116</v>
      </c>
      <c r="D143" s="4" t="s">
        <v>116</v>
      </c>
      <c r="E143" s="2">
        <v>45765</v>
      </c>
      <c r="F143" s="19" t="s">
        <v>150</v>
      </c>
      <c r="G143" s="7" t="s">
        <v>116</v>
      </c>
      <c r="H143" s="18">
        <v>5</v>
      </c>
      <c r="I143" s="18"/>
      <c r="J143" s="3">
        <f>H143*I143</f>
        <v>0</v>
      </c>
      <c r="K143" s="9" t="s">
        <v>116</v>
      </c>
      <c r="L143" s="1" t="s">
        <v>225</v>
      </c>
    </row>
    <row r="144" spans="1:12" s="10" customFormat="1" x14ac:dyDescent="0.3">
      <c r="A144" s="1" t="s">
        <v>7</v>
      </c>
      <c r="B144" s="2"/>
      <c r="C144" s="2">
        <v>45786</v>
      </c>
      <c r="D144" s="2">
        <f>C144+28</f>
        <v>45814</v>
      </c>
      <c r="E144" s="4">
        <v>45786</v>
      </c>
      <c r="F144" s="19" t="s">
        <v>21</v>
      </c>
      <c r="G144" s="18">
        <v>4</v>
      </c>
      <c r="H144" s="7" t="s">
        <v>116</v>
      </c>
      <c r="I144" s="1"/>
      <c r="J144" s="3">
        <f>I144*G144</f>
        <v>0</v>
      </c>
      <c r="K144" s="3">
        <f>J144*1.25</f>
        <v>0</v>
      </c>
      <c r="L144" s="1" t="s">
        <v>198</v>
      </c>
    </row>
    <row r="145" spans="1:12" s="10" customFormat="1" x14ac:dyDescent="0.3">
      <c r="A145" s="1" t="s">
        <v>78</v>
      </c>
      <c r="B145" s="2"/>
      <c r="C145" s="7" t="s">
        <v>116</v>
      </c>
      <c r="D145" s="4" t="s">
        <v>116</v>
      </c>
      <c r="E145" s="2">
        <v>45744</v>
      </c>
      <c r="F145" s="19" t="s">
        <v>143</v>
      </c>
      <c r="G145" s="7" t="s">
        <v>116</v>
      </c>
      <c r="H145" s="18">
        <v>5</v>
      </c>
      <c r="I145" s="1"/>
      <c r="J145" s="3">
        <f>H145*I145</f>
        <v>0</v>
      </c>
      <c r="K145" s="9" t="s">
        <v>116</v>
      </c>
      <c r="L145" s="19" t="s">
        <v>225</v>
      </c>
    </row>
    <row r="146" spans="1:12" x14ac:dyDescent="0.3">
      <c r="A146" s="1" t="s">
        <v>79</v>
      </c>
      <c r="B146" s="2"/>
      <c r="C146" s="7" t="s">
        <v>116</v>
      </c>
      <c r="D146" s="4" t="s">
        <v>116</v>
      </c>
      <c r="E146" s="2">
        <v>45821</v>
      </c>
      <c r="F146" s="19" t="s">
        <v>143</v>
      </c>
      <c r="G146" s="7" t="s">
        <v>116</v>
      </c>
      <c r="H146" s="18">
        <v>5</v>
      </c>
      <c r="J146" s="3">
        <f>H146*I146</f>
        <v>0</v>
      </c>
      <c r="K146" s="9" t="s">
        <v>116</v>
      </c>
      <c r="L146" s="19" t="s">
        <v>225</v>
      </c>
    </row>
    <row r="147" spans="1:12" ht="15" thickBot="1" x14ac:dyDescent="0.35">
      <c r="A147" s="1" t="s">
        <v>129</v>
      </c>
      <c r="B147" s="4"/>
      <c r="C147" s="7" t="s">
        <v>116</v>
      </c>
      <c r="D147" s="7" t="s">
        <v>116</v>
      </c>
      <c r="E147" s="2">
        <v>45751</v>
      </c>
      <c r="F147" s="2" t="s">
        <v>151</v>
      </c>
      <c r="G147" s="7" t="s">
        <v>116</v>
      </c>
      <c r="H147" s="18">
        <v>3</v>
      </c>
      <c r="I147" s="23"/>
      <c r="J147" s="3">
        <f>H147*I147</f>
        <v>0</v>
      </c>
      <c r="K147" s="9" t="s">
        <v>116</v>
      </c>
      <c r="L147" s="19" t="s">
        <v>225</v>
      </c>
    </row>
    <row r="148" spans="1:12" ht="15" thickTop="1" x14ac:dyDescent="0.3"/>
    <row r="149" spans="1:12" x14ac:dyDescent="0.3">
      <c r="H149" s="1" t="s">
        <v>192</v>
      </c>
      <c r="I149" s="1">
        <f>SUM(I5:I148)</f>
        <v>0</v>
      </c>
    </row>
    <row r="151" spans="1:12" x14ac:dyDescent="0.3">
      <c r="L151" s="30" t="s">
        <v>226</v>
      </c>
    </row>
  </sheetData>
  <autoFilter ref="A3:L146" xr:uid="{00000000-0009-0000-0000-000000000000}">
    <sortState xmlns:xlrd2="http://schemas.microsoft.com/office/spreadsheetml/2017/richdata2" ref="A4:BD147">
      <sortCondition ref="A3:A146"/>
    </sortState>
  </autoFilter>
  <mergeCells count="3">
    <mergeCell ref="C2:E2"/>
    <mergeCell ref="G2:L2"/>
    <mergeCell ref="A1:L1"/>
  </mergeCells>
  <pageMargins left="0.7" right="0.7" top="0.75" bottom="0.75" header="0.3" footer="0.3"/>
  <pageSetup paperSize="9" orientation="portrait" r:id="rId1"/>
  <ignoredErrors>
    <ignoredError sqref="J144 J123 K41 J61:J62 J64:J65 K12 K122 K12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77E2-908A-429F-94C7-E8C49C0D68A5}">
  <dimension ref="A1:A41"/>
  <sheetViews>
    <sheetView topLeftCell="A34" workbookViewId="0">
      <selection activeCell="A47" sqref="A47"/>
    </sheetView>
  </sheetViews>
  <sheetFormatPr defaultRowHeight="14.4" x14ac:dyDescent="0.3"/>
  <cols>
    <col min="1" max="1" width="130.21875" customWidth="1"/>
  </cols>
  <sheetData>
    <row r="1" spans="1:1" ht="18" x14ac:dyDescent="0.35">
      <c r="A1" s="32" t="s">
        <v>231</v>
      </c>
    </row>
    <row r="2" spans="1:1" ht="57.6" x14ac:dyDescent="0.3">
      <c r="A2" s="31" t="s">
        <v>230</v>
      </c>
    </row>
    <row r="3" spans="1:1" x14ac:dyDescent="0.3">
      <c r="A3" s="31" t="s">
        <v>245</v>
      </c>
    </row>
    <row r="4" spans="1:1" x14ac:dyDescent="0.3">
      <c r="A4" s="31"/>
    </row>
    <row r="5" spans="1:1" ht="28.8" x14ac:dyDescent="0.3">
      <c r="A5" s="31" t="s">
        <v>244</v>
      </c>
    </row>
    <row r="7" spans="1:1" x14ac:dyDescent="0.3">
      <c r="A7" s="28" t="s">
        <v>232</v>
      </c>
    </row>
    <row r="8" spans="1:1" x14ac:dyDescent="0.3">
      <c r="A8" t="s">
        <v>216</v>
      </c>
    </row>
    <row r="10" spans="1:1" x14ac:dyDescent="0.3">
      <c r="A10" s="28" t="s">
        <v>233</v>
      </c>
    </row>
    <row r="11" spans="1:1" ht="28.8" x14ac:dyDescent="0.3">
      <c r="A11" s="29" t="s">
        <v>217</v>
      </c>
    </row>
    <row r="13" spans="1:1" x14ac:dyDescent="0.3">
      <c r="A13" s="28" t="s">
        <v>234</v>
      </c>
    </row>
    <row r="14" spans="1:1" ht="28.8" x14ac:dyDescent="0.3">
      <c r="A14" s="29" t="s">
        <v>218</v>
      </c>
    </row>
    <row r="16" spans="1:1" x14ac:dyDescent="0.3">
      <c r="A16" s="28" t="s">
        <v>235</v>
      </c>
    </row>
    <row r="17" spans="1:1" ht="57.6" x14ac:dyDescent="0.3">
      <c r="A17" s="29" t="s">
        <v>219</v>
      </c>
    </row>
    <row r="19" spans="1:1" x14ac:dyDescent="0.3">
      <c r="A19" s="28" t="s">
        <v>236</v>
      </c>
    </row>
    <row r="20" spans="1:1" ht="43.2" x14ac:dyDescent="0.3">
      <c r="A20" s="29" t="s">
        <v>220</v>
      </c>
    </row>
    <row r="22" spans="1:1" x14ac:dyDescent="0.3">
      <c r="A22" s="28" t="s">
        <v>237</v>
      </c>
    </row>
    <row r="23" spans="1:1" ht="86.4" x14ac:dyDescent="0.3">
      <c r="A23" s="29" t="s">
        <v>221</v>
      </c>
    </row>
    <row r="25" spans="1:1" x14ac:dyDescent="0.3">
      <c r="A25" s="28" t="s">
        <v>238</v>
      </c>
    </row>
    <row r="26" spans="1:1" x14ac:dyDescent="0.3">
      <c r="A26" t="s">
        <v>222</v>
      </c>
    </row>
    <row r="28" spans="1:1" x14ac:dyDescent="0.3">
      <c r="A28" s="28" t="s">
        <v>239</v>
      </c>
    </row>
    <row r="29" spans="1:1" ht="28.8" x14ac:dyDescent="0.3">
      <c r="A29" s="29" t="s">
        <v>223</v>
      </c>
    </row>
    <row r="31" spans="1:1" x14ac:dyDescent="0.3">
      <c r="A31" s="28" t="s">
        <v>240</v>
      </c>
    </row>
    <row r="32" spans="1:1" ht="28.8" x14ac:dyDescent="0.3">
      <c r="A32" s="29" t="s">
        <v>224</v>
      </c>
    </row>
    <row r="34" spans="1:1" x14ac:dyDescent="0.3">
      <c r="A34" s="28" t="s">
        <v>241</v>
      </c>
    </row>
    <row r="35" spans="1:1" x14ac:dyDescent="0.3">
      <c r="A35" t="s">
        <v>227</v>
      </c>
    </row>
    <row r="37" spans="1:1" x14ac:dyDescent="0.3">
      <c r="A37" s="28" t="s">
        <v>242</v>
      </c>
    </row>
    <row r="38" spans="1:1" ht="57.6" x14ac:dyDescent="0.3">
      <c r="A38" s="31" t="s">
        <v>229</v>
      </c>
    </row>
    <row r="40" spans="1:1" x14ac:dyDescent="0.3">
      <c r="A40" s="28" t="s">
        <v>243</v>
      </c>
    </row>
    <row r="41" spans="1:1" ht="28.8" x14ac:dyDescent="0.3">
      <c r="A41" s="31"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Teeltplan</vt:lpstr>
      <vt:lpstr>Legenda</vt:lpstr>
    </vt:vector>
  </TitlesOfParts>
  <Company>Den Spike Unattendeds 2016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Hanna van Oostrum</cp:lastModifiedBy>
  <dcterms:created xsi:type="dcterms:W3CDTF">2021-01-31T11:18:17Z</dcterms:created>
  <dcterms:modified xsi:type="dcterms:W3CDTF">2025-01-29T13:01:28Z</dcterms:modified>
</cp:coreProperties>
</file>